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52" documentId="120_S{2AC9BD13-BADA-5192-A53E-5A8FF88502F6}" xr6:coauthVersionLast="47" xr6:coauthVersionMax="47" xr10:uidLastSave="{1E546AD0-FB41-453B-80EC-23B301B2BB1C}"/>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<sst xmlns="http://schemas.openxmlformats.org/spreadsheetml/2006/main" count="181606" uniqueCount="39217">
  <si>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</si>
  <si>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</si>
  <si>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</si>
  <si>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</si>
  <si>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</si>
  <si>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</si>
  <si>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</si>
  <si>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</si>
  <si>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</si>
  <si>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</si>
  <si>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</si>
  <si>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</si>
  <si>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</si>
  <si>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</si>
  <si>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</si>
  <si>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</si>
  <si>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</si>
  <si>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</si>
  <si>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</si>
  <si>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</si>
  <si>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</si>
  <si>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</si>
  <si>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</si>
  <si>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</si>
  <si>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</si>
  <si>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</si>
  <si>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</si>
  <si>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</si>
  <si>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</si>
  <si>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</si>
  <si>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</si>
  <si>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</si>
  <si>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</si>
  <si>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</si>
  <si>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</si>
  <si>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</si>
  <si>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</si>
  <si>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</si>
  <si>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</si>
  <si>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</si>
  <si>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</si>
  <si>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</si>
  <si>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</si>
  <si>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</si>
  <si>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</si>
  <si>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</si>
  <si>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</si>
  <si>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</si>
  <si>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</si>
  <si>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</si>
  <si>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</si>
  <si>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</si>
  <si>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</si>
  <si>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</si>
  <si>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</si>
  <si>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</si>
  <si>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</si>
  <si>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</si>
  <si>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</si>
  <si>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</si>
  <si>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</si>
  <si>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</si>
  <si>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</si>
  <si>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</si>
  <si>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</si>
  <si>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</si>
  <si>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</si>
  <si>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</si>
  <si>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</si>
  <si>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</si>
  <si>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</si>
  <si>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</si>
  <si>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</si>
  <si>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</si>
  <si>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</si>
  <si>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</si>
  <si>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</si>
  <si>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</si>
  <si>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</si>
  <si>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</si>
  <si>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</si>
  <si>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</si>
  <si>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</si>
  <si>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</si>
  <si>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</si>
  <si>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</si>
  <si>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</si>
  <si>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</si>
  <si>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</si>
  <si>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</si>
  <si>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</si>
  <si>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</si>
  <si>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</si>
  <si>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</si>
  <si>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</si>
  <si>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</si>
  <si>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</si>
  <si>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</si>
  <si>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</si>
  <si>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</si>
  <si>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</si>
  <si>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</si>
  <si>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</si>
  <si>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</si>
  <si>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</si>
  <si>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</si>
  <si>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</si>
  <si>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</si>
  <si>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</si>
  <si>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</si>
  <si>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</si>
  <si>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</si>
  <si>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</si>
  <si>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</si>
  <si>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</si>
  <si>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</si>
  <si>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</si>
  <si>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</si>
  <si>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</si>
  <si>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</si>
  <si>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</si>
  <si>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</si>
  <si>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</si>
  <si>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</si>
  <si>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</si>
  <si>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</si>
  <si>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</si>
  <si>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</si>
  <si>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</si>
  <si>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</si>
  <si>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</si>
  <si>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</si>
  <si>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</si>
  <si>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</si>
  <si>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</si>
  <si>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</si>
  <si>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</si>
  <si>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</si>
  <si>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</si>
  <si>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</si>
  <si>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</si>
  <si>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</si>
  <si>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</si>
  <si>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</si>
  <si>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</si>
  <si>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</si>
  <si>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</si>
  <si>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</si>
  <si>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</si>
  <si>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</si>
  <si>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</si>
  <si>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</si>
  <si>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</si>
  <si>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</si>
  <si>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</si>
  <si>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</si>
  <si>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</si>
  <si>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</si>
  <si>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</si>
  <si>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</si>
  <si>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</si>
  <si>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</si>
  <si>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</si>
  <si>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</si>
  <si>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</si>
  <si>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</si>
  <si>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</si>
  <si>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</si>
  <si>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</si>
  <si>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</si>
  <si>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</si>
  <si>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</si>
  <si>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</si>
  <si>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</si>
  <si>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</si>
  <si>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</si>
  <si>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</si>
  <si>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</si>
  <si>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</si>
  <si>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</si>
  <si>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</si>
  <si>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</si>
  <si>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</si>
  <si>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</si>
  <si>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</si>
  <si>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</si>
  <si>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</si>
  <si>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</si>
  <si>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</si>
  <si>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</si>
  <si>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</si>
  <si>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</si>
  <si>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</si>
  <si>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</si>
  <si>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</si>
  <si>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</si>
  <si>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</si>
  <si>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</si>
  <si>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</si>
  <si>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</si>
  <si>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</si>
  <si>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</si>
  <si>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</si>
  <si>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</si>
  <si>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</si>
  <si>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</si>
  <si>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</si>
  <si>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</si>
  <si>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</si>
  <si>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</si>
  <si>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</si>
  <si>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</si>
  <si>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</si>
  <si>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</si>
  <si>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</si>
  <si>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</si>
  <si>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</si>
  <si>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</si>
  <si>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</si>
  <si>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</si>
  <si>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</si>
  <si>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</si>
  <si>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</si>
  <si>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</si>
  <si>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</si>
  <si>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</si>
  <si>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</si>
  <si>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</si>
  <si>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</si>
  <si>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</si>
  <si>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</si>
  <si>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</si>
  <si>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</si>
  <si>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</si>
  <si>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</si>
  <si>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</si>
  <si>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</si>
  <si>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</si>
  <si>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</si>
  <si>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</si>
  <si>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</si>
  <si>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</si>
  <si>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</si>
  <si>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</si>
  <si>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</si>
  <si>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</si>
  <si>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</si>
  <si>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</si>
  <si>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</si>
  <si>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</si>
  <si>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</si>
  <si>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</si>
  <si>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</si>
  <si>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</si>
  <si>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</si>
  <si>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</si>
  <si>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</si>
  <si>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</si>
  <si>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</si>
  <si>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</si>
  <si>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</si>
  <si>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</si>
  <si>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</si>
  <si>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</si>
  <si>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</si>
  <si>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</si>
  <si>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</si>
  <si>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</si>
  <si>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</si>
  <si>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</si>
  <si>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</si>
  <si>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</si>
  <si>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</si>
  <si>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</si>
  <si>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</si>
  <si>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</si>
  <si>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</si>
  <si>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</si>
  <si>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</si>
  <si>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</si>
  <si>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</si>
  <si>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</si>
  <si>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</si>
  <si>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</si>
  <si>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</si>
  <si>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</si>
  <si>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</si>
  <si>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</si>
  <si>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</si>
  <si>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</si>
  <si>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</si>
  <si>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</si>
  <si>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</si>
  <si>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</si>
  <si>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</si>
  <si>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</si>
  <si>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</si>
  <si>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</si>
  <si>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</si>
  <si>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</si>
  <si>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</si>
  <si>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</si>
  <si>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</si>
  <si>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</si>
  <si>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</si>
  <si>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</si>
  <si>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</si>
  <si>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</si>
  <si>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</si>
  <si>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</si>
  <si>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</si>
  <si>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</si>
  <si>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</si>
  <si>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</si>
  <si>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</si>
  <si>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</si>
  <si>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</si>
  <si>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</si>
  <si>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</si>
  <si>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</si>
  <si>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</si>
  <si>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</si>
  <si>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</si>
  <si>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</si>
  <si>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</si>
  <si>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</si>
  <si>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</si>
  <si>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</si>
  <si>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</si>
  <si>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</si>
  <si>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</si>
  <si>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</si>
  <si>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</si>
  <si>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</si>
  <si>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</si>
  <si>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</si>
  <si>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</si>
  <si>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</si>
  <si>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</si>
  <si>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</si>
  <si>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</si>
  <si>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</si>
  <si>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</si>
  <si>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</si>
  <si>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</si>
  <si>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</si>
  <si>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</si>
  <si>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</si>
  <si>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</si>
  <si>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</si>
  <si>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</si>
  <si>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</si>
  <si>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</si>
  <si>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</si>
  <si>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</si>
  <si>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</si>
  <si>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</si>
  <si>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</si>
  <si>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</si>
  <si>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</si>
  <si>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</si>
  <si>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</si>
  <si>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</si>
  <si>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</si>
  <si>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</si>
  <si>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</si>
  <si>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</si>
  <si>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</si>
  <si>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</si>
  <si>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</si>
  <si>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</si>
  <si>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</si>
  <si>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</si>
  <si>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</si>
  <si>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</si>
  <si>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</si>
  <si>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</si>
  <si>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</si>
  <si>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</si>
  <si>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</si>
  <si>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</si>
  <si>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</si>
  <si>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</si>
  <si>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</si>
  <si>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</si>
  <si>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</si>
  <si>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</si>
  <si>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</si>
  <si>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</si>
  <si>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</si>
  <si>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</si>
  <si>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</si>
  <si>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</si>
  <si>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</si>
  <si>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</si>
  <si>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</si>
  <si>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</si>
  <si>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</si>
  <si>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</si>
  <si>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</si>
  <si>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</si>
  <si>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</si>
  <si>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</si>
  <si>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</si>
  <si>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</si>
  <si>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</si>
  <si>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</si>
  <si>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</si>
  <si>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</si>
  <si>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</si>
  <si>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</si>
  <si>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</si>
  <si>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</si>
  <si>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</si>
  <si>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</si>
  <si>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</si>
  <si>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</si>
  <si>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</si>
  <si>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</si>
  <si>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</si>
  <si>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</si>
  <si>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</si>
  <si>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</si>
  <si>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</si>
  <si>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</si>
  <si>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</si>
  <si>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</si>
  <si>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</si>
  <si>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</si>
  <si>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</si>
  <si>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</si>
  <si>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</si>
  <si>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</si>
  <si>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</si>
  <si>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</si>
  <si>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</si>
  <si>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</si>
  <si>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</si>
  <si>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</si>
  <si>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</si>
  <si>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</si>
  <si>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</si>
  <si>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</si>
  <si>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</si>
  <si>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</si>
  <si>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</si>
  <si>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</si>
  <si>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</si>
  <si>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</si>
  <si>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</si>
  <si>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</si>
  <si>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</si>
  <si>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</si>
  <si>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</si>
  <si>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</si>
  <si>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</si>
  <si>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</si>
  <si>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</si>
  <si>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</si>
  <si>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</si>
  <si>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</si>
  <si>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</si>
  <si>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</si>
  <si>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</si>
  <si>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</si>
  <si>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</si>
  <si>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</si>
  <si>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</si>
  <si>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</si>
  <si>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</si>
  <si>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</si>
  <si>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</si>
  <si>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</si>
  <si>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</si>
  <si>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</si>
  <si>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</si>
  <si>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</si>
  <si>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</si>
  <si>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</si>
  <si>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</si>
  <si>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</si>
  <si>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</si>
  <si>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</si>
  <si>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</si>
  <si>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</si>
  <si>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</si>
  <si>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</si>
  <si>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</si>
  <si>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</si>
  <si>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</si>
  <si>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</si>
  <si>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</si>
  <si>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</si>
  <si>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</si>
  <si>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</si>
  <si>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</si>
  <si>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</si>
  <si>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</si>
  <si>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</si>
  <si>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</si>
  <si>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</si>
  <si>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</si>
  <si>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</si>
  <si>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</si>
  <si>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</si>
  <si>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</si>
  <si>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</si>
  <si>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</si>
  <si>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</si>
  <si>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</si>
  <si>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</si>
  <si>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</si>
  <si>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</si>
  <si>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</si>
  <si>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</si>
  <si>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</si>
  <si>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</si>
  <si>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</si>
  <si>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</si>
  <si>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</si>
  <si>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</si>
  <si>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</si>
  <si>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</si>
  <si>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</si>
  <si>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</si>
  <si>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</si>
  <si>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</si>
  <si>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</si>
  <si>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</si>
  <si>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</si>
  <si>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</si>
  <si>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</si>
  <si>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</si>
  <si>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</si>
  <si>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</si>
  <si>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</si>
  <si>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</si>
  <si>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</si>
  <si>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</si>
  <si>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</si>
  <si>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</si>
  <si>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</si>
  <si>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</si>
  <si>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</si>
  <si>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</si>
  <si>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</si>
  <si>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</si>
  <si>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</si>
  <si>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</si>
  <si>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</si>
  <si>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</si>
  <si>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</si>
  <si>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</si>
  <si>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</si>
  <si>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</si>
  <si>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</si>
  <si>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</si>
  <si>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</si>
  <si>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</si>
  <si>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</si>
  <si>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</si>
  <si>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</si>
  <si>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</si>
  <si>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</si>
  <si>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</si>
  <si>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</si>
  <si>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</si>
  <si>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</si>
  <si>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</si>
  <si>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</si>
  <si>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</si>
  <si>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</si>
  <si>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</si>
  <si>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</si>
  <si>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</si>
  <si>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</si>
  <si>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</si>
  <si>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</si>
  <si>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</si>
  <si>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</si>
  <si>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</si>
  <si>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</si>
  <si>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</si>
  <si>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</si>
  <si>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</si>
  <si>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</si>
  <si>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</si>
  <si>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</si>
  <si>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</si>
  <si>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</si>
  <si>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</si>
  <si>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</si>
  <si>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</si>
  <si>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</si>
  <si>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</si>
  <si>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</si>
  <si>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</si>
  <si>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</si>
  <si>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</si>
  <si>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</si>
  <si>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</si>
  <si>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</si>
  <si>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</si>
  <si>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</si>
  <si>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</si>
  <si>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</si>
  <si>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</si>
  <si>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</si>
  <si>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</si>
  <si>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</si>
  <si>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</si>
  <si>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</si>
  <si>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</si>
  <si>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</si>
  <si>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</si>
  <si>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</si>
  <si>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</si>
  <si>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</si>
  <si>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</si>
  <si>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</si>
  <si>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</si>
  <si>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</si>
  <si>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</si>
  <si>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</si>
  <si>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</si>
  <si>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</si>
  <si>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</si>
  <si>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</si>
  <si>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</si>
  <si>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</si>
  <si>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</si>
  <si>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</si>
  <si>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</si>
  <si>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</si>
  <si>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</si>
  <si>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</si>
  <si>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</si>
  <si>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</si>
  <si>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</si>
  <si>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</si>
  <si>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</si>
  <si>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</si>
  <si>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</si>
  <si>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</si>
  <si>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</si>
  <si>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</si>
  <si>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</si>
  <si>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</si>
  <si>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</si>
  <si>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</si>
  <si>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</si>
  <si>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</si>
  <si>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</si>
  <si>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</si>
  <si>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</si>
  <si>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</si>
  <si>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</si>
  <si>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</si>
  <si>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</si>
  <si>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</si>
  <si>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</si>
  <si>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</si>
  <si>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</si>
  <si>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</si>
  <si>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</si>
  <si>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</si>
  <si>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</si>
  <si>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</si>
  <si>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</si>
  <si>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</si>
  <si>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</si>
  <si>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</si>
  <si>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</si>
  <si>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</si>
  <si>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</si>
  <si>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</si>
  <si>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</si>
  <si>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</si>
  <si>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</si>
  <si>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</si>
  <si>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</si>
  <si>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</si>
  <si>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</si>
  <si>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</si>
  <si>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</si>
  <si>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</si>
  <si>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</si>
  <si>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</si>
  <si>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</si>
  <si>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</si>
  <si>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</si>
  <si>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</si>
  <si>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</si>
  <si>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</si>
  <si>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</si>
  <si>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</si>
  <si>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</si>
  <si>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</si>
  <si>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</si>
  <si>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</si>
  <si>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</si>
  <si>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</si>
  <si>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</si>
  <si>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</si>
  <si>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</si>
  <si>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</si>
  <si>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</si>
  <si>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</si>
  <si>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</si>
  <si>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</si>
  <si>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</si>
  <si>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</si>
  <si>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</si>
  <si>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</si>
  <si>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</si>
  <si>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</si>
  <si>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</si>
  <si>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</si>
  <si>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</si>
  <si>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</si>
  <si>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</si>
  <si>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</si>
  <si>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</si>
  <si>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</si>
  <si>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</si>
  <si>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</si>
  <si>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</si>
  <si>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</si>
  <si>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</si>
  <si>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</si>
  <si>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</si>
  <si>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</si>
  <si>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</si>
  <si>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</si>
  <si>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</si>
  <si>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</si>
  <si>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</si>
  <si>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</si>
  <si>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</si>
  <si>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</si>
  <si>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</si>
  <si>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</si>
  <si>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</si>
  <si>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</si>
  <si>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</si>
  <si>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</si>
  <si>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</si>
  <si>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</si>
  <si>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</si>
  <si>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</si>
  <si>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</si>
  <si>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</si>
  <si>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</si>
  <si>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</si>
  <si>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</si>
  <si>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</si>
  <si>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</si>
  <si>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</si>
  <si>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</si>
  <si>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</si>
  <si>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</si>
  <si>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</si>
  <si>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</si>
  <si>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</si>
  <si>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</si>
  <si>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</si>
  <si>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</si>
  <si>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</si>
  <si>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</si>
  <si>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</si>
  <si>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</si>
  <si>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</si>
  <si>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</si>
  <si>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</si>
  <si>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</si>
  <si>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</si>
  <si>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</si>
  <si>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</si>
  <si>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</si>
  <si>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</si>
  <si>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</si>
  <si>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</si>
  <si>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</si>
  <si>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</si>
  <si>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</si>
  <si>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</si>
  <si>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</si>
  <si>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</si>
  <si>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</si>
  <si>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</si>
  <si>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</si>
  <si>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</si>
  <si>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</si>
  <si>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</si>
  <si>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</si>
  <si>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</si>
  <si>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</si>
  <si>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</si>
  <si>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</si>
  <si>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</si>
  <si>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</si>
  <si>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</si>
  <si>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</si>
  <si>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</si>
  <si>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</si>
  <si>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</si>
  <si>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</si>
  <si>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</si>
  <si>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</si>
  <si>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</si>
  <si>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</si>
  <si>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</si>
  <si>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</si>
  <si>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</si>
  <si>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</si>
  <si>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</si>
  <si>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</si>
  <si>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</si>
  <si>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</si>
  <si>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</si>
  <si>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</si>
  <si>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</si>
  <si>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</si>
  <si>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</si>
  <si>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</si>
  <si>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</si>
  <si>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</si>
  <si>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</si>
  <si>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</si>
  <si>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</si>
  <si>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</si>
  <si>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</si>
  <si>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</si>
  <si>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</si>
  <si>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</si>
  <si>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</si>
  <si>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</si>
  <si>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</si>
  <si>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</si>
  <si>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</si>
  <si>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</si>
  <si>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</si>
  <si>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</si>
  <si>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</si>
  <si>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</si>
  <si>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</si>
  <si>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</si>
  <si>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</si>
  <si>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</si>
  <si>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</si>
  <si>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</si>
  <si>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</si>
  <si>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</si>
  <si>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</si>
  <si>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</si>
  <si>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</si>
  <si>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</si>
  <si>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</si>
  <si>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</si>
  <si>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</si>
  <si>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</si>
  <si>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</si>
  <si>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</si>
  <si>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</si>
  <si>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</si>
  <si>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</si>
  <si>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</si>
  <si>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</si>
  <si>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</si>
  <si>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</si>
  <si>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</si>
  <si>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</si>
  <si>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</si>
  <si>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</si>
  <si>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</si>
  <si>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</si>
  <si>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</si>
  <si>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</si>
  <si>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</si>
  <si>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</si>
  <si>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</si>
  <si>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</si>
  <si>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</si>
  <si>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</si>
  <si>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</si>
  <si>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</si>
  <si>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</si>
  <si>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</si>
  <si>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</si>
  <si>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</si>
  <si>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</si>
  <si>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</si>
  <si>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</si>
  <si>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</si>
  <si>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</si>
  <si>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</si>
  <si>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</si>
  <si>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</si>
  <si>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</si>
  <si>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</si>
  <si>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</si>
  <si>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</si>
  <si>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</si>
  <si>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</si>
  <si>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</si>
  <si>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</si>
  <si>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</si>
  <si>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</si>
  <si>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</si>
  <si>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</si>
  <si>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</si>
  <si>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</si>
  <si>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</si>
  <si>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</si>
  <si>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</si>
  <si>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</si>
  <si>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</si>
  <si>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</si>
  <si>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</si>
  <si>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</si>
  <si>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</si>
  <si>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</si>
  <si>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</si>
  <si>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</si>
  <si>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</si>
  <si>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</si>
  <si>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</si>
  <si>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</si>
  <si>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</si>
  <si>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</si>
  <si>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</si>
  <si>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</si>
  <si>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</si>
  <si>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</si>
  <si>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</si>
  <si>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</si>
  <si>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</si>
  <si>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</si>
  <si>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</si>
  <si>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</si>
  <si>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</si>
  <si>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</si>
  <si>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</si>
  <si>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</si>
  <si>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</si>
  <si>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</si>
  <si>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</si>
  <si>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</si>
  <si>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</si>
  <si>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</si>
  <si>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</si>
  <si>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</si>
  <si>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</si>
  <si>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</si>
  <si>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</si>
  <si>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</si>
  <si>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</si>
  <si>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</si>
  <si>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</si>
  <si>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</si>
  <si>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</si>
  <si>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</si>
  <si>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</si>
  <si>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</si>
  <si>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</si>
  <si>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</si>
  <si>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</si>
  <si>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</si>
  <si>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</si>
  <si>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</si>
  <si>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</si>
  <si>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</si>
  <si>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</si>
  <si>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</si>
  <si>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</si>
  <si>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</si>
  <si>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</si>
  <si>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</si>
  <si>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</si>
  <si>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</si>
  <si>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</si>
  <si>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</si>
  <si>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</si>
  <si>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</si>
  <si>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</si>
  <si>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</si>
  <si>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</si>
  <si>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</si>
  <si>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</si>
  <si>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</si>
  <si>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</si>
  <si>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</si>
  <si>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</si>
  <si>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</si>
  <si>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</si>
  <si>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</si>
  <si>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</si>
  <si>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</si>
  <si>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</si>
  <si>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</si>
  <si>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</si>
  <si>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</si>
  <si>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</si>
  <si>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</si>
  <si>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</si>
  <si>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</si>
  <si>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</si>
  <si>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</si>
  <si>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</si>
  <si>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</si>
  <si>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</si>
  <si>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</si>
  <si>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</si>
  <si>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</si>
  <si>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</si>
  <si>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</si>
  <si>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</si>
  <si>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</si>
  <si>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</si>
  <si>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</si>
  <si>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</si>
  <si>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</si>
  <si>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</si>
  <si>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</si>
  <si>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</si>
  <si>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</si>
  <si>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</si>
  <si>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</si>
  <si>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</si>
  <si>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</si>
  <si>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</si>
  <si>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</si>
  <si>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</si>
  <si>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</si>
  <si>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</si>
  <si>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</si>
  <si>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</si>
  <si>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</si>
  <si>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</si>
  <si>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</si>
  <si>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</si>
  <si>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</si>
  <si>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</si>
  <si>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</si>
  <si>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</si>
  <si>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</si>
  <si>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</si>
  <si>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</si>
  <si>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</si>
  <si>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</si>
  <si>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</si>
  <si>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</si>
  <si>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</si>
  <si>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</si>
  <si>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</si>
  <si>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</si>
  <si>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</si>
  <si>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</si>
  <si>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</si>
  <si>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</si>
  <si>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</si>
  <si>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</si>
  <si>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</si>
  <si>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</si>
  <si>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</si>
  <si>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</si>
  <si>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</si>
  <si>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</si>
  <si>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</si>
  <si>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</si>
  <si>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</si>
  <si>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</si>
  <si>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</si>
  <si>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</si>
  <si>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</si>
  <si>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</si>
  <si>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</si>
  <si>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</si>
  <si>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</si>
  <si>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</si>
  <si>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</si>
  <si>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</si>
  <si>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</si>
  <si>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</si>
  <si>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</si>
  <si>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</si>
  <si>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</si>
  <si>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</si>
  <si>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</si>
  <si>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</si>
  <si>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</si>
  <si>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</si>
  <si>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</si>
  <si>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</si>
  <si>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</si>
  <si>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</si>
  <si>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</si>
  <si>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</si>
  <si>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</si>
  <si>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</si>
  <si>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</si>
  <si>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</si>
  <si>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</si>
  <si>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</si>
  <si>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</si>
  <si>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</si>
  <si>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</si>
  <si>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</si>
  <si>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</si>
  <si>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</si>
  <si>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</si>
  <si>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</si>
  <si>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</si>
  <si>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</si>
  <si>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</si>
  <si>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</si>
  <si>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</si>
  <si>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</si>
  <si>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</si>
  <si>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</si>
  <si>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</si>
  <si>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</si>
  <si>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</si>
  <si>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</si>
  <si>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</si>
  <si>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</si>
  <si>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</si>
  <si>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</si>
  <si>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</si>
  <si>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</si>
  <si>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</si>
  <si>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</si>
  <si>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</si>
  <si>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</si>
  <si>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</si>
  <si>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</si>
  <si>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</si>
  <si>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</si>
  <si>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</si>
  <si>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</si>
  <si>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</si>
  <si>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</si>
  <si>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</si>
  <si>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</si>
  <si>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</si>
  <si>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</si>
  <si>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</si>
  <si>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</si>
  <si>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</si>
  <si>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</si>
  <si>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</si>
  <si>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</si>
  <si>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</si>
  <si>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</si>
  <si>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</si>
  <si>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</si>
  <si>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</si>
  <si>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</si>
  <si>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</si>
  <si>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</si>
  <si>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</si>
  <si>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</si>
  <si>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</si>
  <si>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</si>
  <si>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</si>
  <si>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</si>
  <si>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</si>
  <si>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</si>
  <si>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</si>
  <si>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</si>
  <si>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</si>
  <si>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</si>
  <si>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</si>
  <si>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</si>
  <si>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</si>
  <si>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</si>
  <si>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</si>
  <si>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</si>
  <si>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</si>
  <si>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</si>
  <si>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</si>
  <si>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</si>
  <si>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</si>
  <si>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</si>
  <si>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</si>
  <si>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</si>
  <si>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</si>
  <si>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</si>
  <si>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</si>
  <si>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</si>
  <si>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</si>
  <si>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</si>
  <si>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</si>
  <si>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</si>
  <si>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</si>
  <si>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</si>
  <si>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</si>
  <si>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</si>
  <si>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</si>
  <si>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</si>
  <si>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</si>
  <si>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</si>
  <si>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</si>
  <si>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</si>
  <si>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</si>
  <si>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</si>
  <si>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</si>
  <si>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</si>
  <si>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</si>
  <si>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</si>
  <si>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</si>
  <si>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</si>
  <si>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</si>
  <si>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</si>
  <si>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</si>
  <si>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</si>
  <si>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</si>
  <si>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</si>
  <si>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</si>
  <si>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</si>
  <si>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</si>
  <si>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</si>
  <si>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</si>
  <si>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</si>
  <si>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</si>
  <si>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</si>
  <si>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</si>
  <si>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</si>
  <si>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</si>
  <si>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</si>
  <si>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</si>
  <si>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</si>
  <si>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</si>
  <si>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</si>
  <si>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</si>
  <si>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</si>
  <si>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</si>
  <si>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</si>
  <si>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</si>
  <si>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</si>
  <si>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</si>
  <si>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</si>
  <si>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</si>
  <si>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</si>
  <si>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</si>
  <si>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</si>
  <si>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</si>
  <si>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</si>
  <si>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</si>
  <si>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</si>
  <si>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</si>
  <si>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</si>
  <si>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</si>
  <si>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</si>
  <si>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</si>
  <si>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</si>
  <si>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</si>
  <si>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</si>
  <si>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</si>
  <si>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</si>
  <si>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</si>
  <si>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</si>
  <si>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</si>
  <si>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</si>
  <si>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</si>
  <si>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</si>
  <si>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</si>
  <si>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</si>
  <si>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</si>
  <si>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</si>
  <si>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</si>
  <si>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</si>
  <si>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</si>
  <si>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</si>
  <si>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</si>
  <si>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</si>
  <si>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</si>
  <si>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</si>
  <si>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</si>
  <si>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</si>
  <si>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</si>
  <si>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</si>
  <si>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</si>
  <si>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</si>
  <si>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</si>
  <si>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</si>
  <si>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</si>
  <si>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</si>
  <si>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</si>
  <si>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</si>
  <si>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</si>
  <si>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</si>
  <si>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</si>
  <si>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</si>
  <si>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</si>
  <si>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</si>
  <si>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</si>
  <si>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</si>
  <si>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</si>
  <si>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</si>
  <si>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</si>
  <si>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</si>
  <si>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</si>
  <si>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</si>
  <si>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</si>
  <si>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</si>
  <si>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</si>
  <si>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</si>
  <si>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</si>
  <si>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</si>
  <si>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</si>
  <si>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</si>
  <si>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</si>
  <si>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</si>
  <si>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</si>
  <si>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</si>
  <si>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</si>
  <si>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</si>
  <si>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</si>
  <si>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</si>
  <si>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</si>
  <si>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</si>
  <si>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</si>
  <si>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</si>
  <si>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</si>
  <si>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</si>
  <si>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</si>
  <si>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</si>
  <si>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</si>
  <si>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</si>
  <si>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</si>
  <si>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</si>
  <si>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</si>
  <si>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</si>
  <si>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</si>
  <si>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</si>
  <si>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</si>
  <si>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</si>
  <si>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</si>
  <si>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</si>
  <si>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</si>
  <si>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</si>
  <si>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</si>
  <si>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</si>
  <si>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</si>
  <si>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</si>
  <si>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</si>
  <si>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</si>
  <si>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</si>
  <si>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</si>
  <si>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</si>
  <si>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</si>
  <si>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</si>
  <si>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</si>
  <si>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</si>
  <si>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</si>
  <si>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</si>
  <si>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</si>
  <si>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</si>
  <si>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</si>
  <si>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</si>
  <si>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</si>
  <si>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</si>
  <si>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</si>
  <si>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</si>
  <si>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</si>
  <si>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</si>
  <si>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</si>
  <si>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</si>
  <si>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</si>
  <si>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</si>
  <si>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</si>
  <si>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</si>
  <si>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</si>
  <si>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</si>
  <si>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</si>
  <si>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</si>
  <si>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</si>
  <si>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</si>
  <si>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</si>
  <si>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</si>
  <si>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</si>
  <si>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</si>
  <si>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</si>
  <si>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</si>
  <si>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</si>
  <si>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</si>
  <si>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</si>
  <si>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</si>
  <si>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</si>
  <si>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</si>
  <si>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</si>
  <si>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</si>
  <si>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</si>
  <si>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</si>
  <si>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</si>
  <si>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</si>
  <si>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</si>
  <si>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</si>
  <si>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</si>
  <si>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</si>
  <si>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</si>
  <si>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</si>
  <si>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</si>
  <si>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</si>
  <si>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</si>
  <si>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</si>
  <si>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</si>
  <si>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</si>
  <si>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</si>
  <si>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</si>
  <si>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</si>
  <si>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</si>
  <si>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</si>
  <si>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</si>
  <si>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</si>
  <si>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</si>
  <si>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</si>
  <si>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</si>
  <si>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</si>
  <si>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</si>
  <si>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</si>
  <si>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</si>
  <si>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</si>
  <si>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</si>
  <si>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</si>
  <si>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</si>
  <si>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</si>
  <si>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</si>
  <si>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</si>
  <si>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</si>
  <si>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</si>
  <si>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</si>
  <si>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</si>
  <si>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</si>
  <si>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</si>
  <si>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</si>
  <si>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</si>
  <si>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</si>
  <si>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</si>
  <si>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</si>
  <si>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</si>
  <si>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</si>
  <si>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</si>
  <si>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</si>
  <si>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</si>
  <si>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</si>
  <si>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</si>
  <si>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</si>
  <si>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</si>
  <si>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</si>
  <si>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</si>
  <si>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</si>
  <si>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</si>
  <si>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</si>
  <si>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</si>
  <si>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</si>
  <si>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</si>
  <si>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</si>
  <si>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</si>
  <si>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</si>
  <si>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</si>
  <si>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</si>
  <si>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</si>
  <si>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</si>
  <si>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</si>
  <si>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</si>
  <si>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</si>
  <si>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</si>
  <si>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</si>
  <si>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</si>
  <si>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</si>
  <si>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</si>
  <si>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</si>
  <si>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</si>
  <si>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</si>
  <si>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</si>
  <si>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</si>
  <si>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</si>
  <si>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</si>
  <si>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</si>
  <si>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</si>
  <si>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</si>
  <si>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</si>
  <si>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</si>
  <si>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</si>
  <si>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</si>
  <si>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</si>
  <si>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</si>
  <si>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</si>
  <si>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</si>
  <si>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</si>
  <si>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</si>
  <si>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</si>
  <si>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</si>
  <si>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</si>
  <si>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</si>
  <si>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</si>
  <si>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</si>
  <si>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</si>
  <si>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</si>
  <si>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</si>
  <si>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</si>
  <si>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</si>
  <si>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</si>
  <si>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</si>
  <si>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</si>
  <si>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</si>
  <si>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</si>
  <si>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</si>
  <si>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</si>
  <si>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</si>
  <si>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</si>
  <si>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</si>
  <si>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</si>
  <si>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</si>
  <si>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</si>
  <si>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</si>
  <si>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</si>
  <si>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</si>
  <si>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</si>
  <si>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</si>
  <si>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</si>
  <si>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</si>
  <si>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</si>
  <si>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</si>
  <si>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</si>
  <si>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</si>
  <si>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</si>
  <si>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</si>
  <si>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</si>
  <si>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</si>
  <si>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</si>
  <si>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</si>
  <si>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</si>
  <si>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</si>
  <si>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</si>
  <si>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</si>
  <si>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</si>
  <si>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</si>
  <si>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</si>
  <si>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</si>
  <si>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</si>
  <si>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</si>
  <si>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</si>
  <si>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</si>
  <si>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</si>
  <si>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</si>
  <si>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</si>
  <si>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</si>
  <si>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</si>
  <si>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</si>
  <si>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</si>
  <si>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</si>
  <si>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</si>
  <si>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</si>
  <si>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</si>
  <si>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</si>
  <si>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</si>
  <si>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</si>
  <si>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</si>
  <si>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</si>
  <si>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</si>
  <si>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</si>
  <si>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</si>
  <si>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</si>
  <si>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</si>
  <si>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</si>
  <si>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</si>
  <si>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</si>
  <si>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</si>
  <si>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</si>
  <si>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</si>
  <si>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</si>
  <si>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</si>
  <si>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</si>
  <si>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</si>
  <si>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</si>
  <si>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</si>
  <si>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</si>
  <si>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</si>
  <si>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</si>
  <si>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</si>
  <si>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</si>
  <si>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</si>
  <si>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</si>
  <si>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</si>
  <si>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</si>
  <si>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</si>
  <si>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</si>
  <si>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</si>
  <si>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</si>
  <si>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</si>
  <si>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</si>
  <si>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</si>
  <si>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</si>
  <si>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</si>
  <si>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</si>
  <si>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</si>
  <si>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</si>
  <si>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</si>
  <si>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</si>
  <si>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</si>
  <si>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</si>
  <si>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</si>
  <si>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</si>
  <si>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</si>
  <si>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</si>
  <si>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</si>
  <si>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</si>
  <si>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</si>
  <si>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</si>
  <si>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</si>
  <si>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</si>
  <si>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</si>
  <si>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</si>
  <si>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</si>
  <si>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</si>
  <si>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</si>
  <si>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</si>
  <si>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</si>
  <si>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</si>
  <si>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</si>
  <si>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</si>
  <si>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</si>
  <si>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</si>
  <si>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</si>
  <si>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</si>
  <si>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</si>
  <si>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</si>
  <si>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</si>
  <si>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</si>
  <si>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</si>
  <si>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</si>
  <si>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</si>
  <si>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</si>
  <si>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</si>
  <si>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</si>
  <si>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</si>
  <si>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</si>
  <si>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</si>
  <si>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</si>
  <si>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</si>
  <si>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</si>
  <si>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</si>
  <si>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</si>
  <si>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</si>
  <si>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</si>
  <si>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</si>
  <si>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</si>
  <si>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</si>
  <si>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</si>
  <si>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</si>
  <si>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</si>
  <si>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</si>
  <si>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</si>
  <si>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</si>
  <si>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</si>
  <si>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</si>
  <si>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</si>
  <si>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</si>
  <si>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</si>
  <si>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</si>
  <si>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</si>
  <si>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</si>
  <si>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</si>
  <si>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</si>
  <si>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</si>
  <si>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</si>
  <si>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</si>
  <si>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</si>
  <si>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</si>
  <si>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</si>
  <si>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</si>
  <si>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</si>
  <si>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</si>
  <si>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</si>
  <si>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</si>
  <si>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</si>
  <si>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</si>
  <si>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</si>
  <si>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</si>
  <si>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</si>
  <si>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</si>
  <si>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</si>
  <si>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</si>
  <si>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</si>
  <si>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</si>
  <si>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</si>
  <si>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</si>
  <si>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</si>
  <si>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</si>
  <si>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</si>
  <si>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</si>
  <si>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</si>
  <si>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</si>
  <si>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</si>
  <si>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</si>
  <si>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</si>
  <si>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</si>
  <si>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</si>
  <si>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</si>
  <si>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</si>
  <si>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</si>
  <si>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</si>
  <si>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</si>
  <si>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</si>
  <si>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</si>
  <si>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</si>
  <si>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</si>
  <si>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</si>
  <si>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</si>
  <si>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</si>
  <si>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</si>
  <si>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</si>
  <si>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</si>
  <si>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</si>
  <si>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</si>
  <si>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</si>
  <si>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</si>
  <si>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</si>
  <si>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</si>
  <si>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</si>
  <si>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</si>
  <si>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</si>
  <si>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</si>
  <si>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</si>
  <si>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</si>
  <si>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</si>
  <si>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</si>
  <si>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</si>
  <si>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</si>
  <si>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</si>
  <si>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</si>
  <si>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</si>
  <si>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</si>
  <si>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</si>
  <si>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</si>
  <si>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</si>
  <si>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</si>
  <si>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</si>
  <si>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</si>
  <si>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</si>
  <si>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</si>
  <si>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</si>
  <si>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</si>
  <si>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</si>
  <si>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</si>
  <si>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</si>
  <si>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</si>
  <si>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</si>
  <si>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</si>
  <si>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</si>
  <si>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</si>
  <si>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</si>
  <si>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</si>
  <si>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</si>
  <si>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</si>
  <si>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</si>
  <si>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</si>
  <si>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</si>
  <si>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</si>
  <si>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</si>
  <si>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</si>
  <si>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</si>
  <si>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</si>
  <si>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</si>
  <si>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</si>
  <si>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</si>
  <si>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</si>
  <si>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</si>
  <si>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</si>
  <si>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</si>
  <si>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</si>
  <si>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</si>
  <si>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</si>
  <si>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</si>
  <si>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</si>
  <si>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</si>
  <si>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</si>
  <si>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</si>
  <si>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</si>
  <si>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</si>
  <si>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</si>
  <si>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</si>
  <si>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</si>
  <si>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</si>
  <si>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</si>
  <si>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</si>
  <si>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</si>
  <si>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</si>
  <si>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</si>
  <si>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</si>
  <si>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</si>
  <si>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</si>
  <si>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</si>
  <si>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</si>
  <si>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</si>
  <si>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</si>
  <si>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</si>
  <si>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</si>
  <si>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</si>
  <si>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</si>
  <si>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</si>
  <si>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</si>
  <si>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</si>
  <si>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</si>
  <si>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</si>
  <si>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</si>
  <si>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</si>
  <si>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</si>
  <si>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</si>
  <si>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</si>
  <si>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</si>
  <si>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</si>
  <si>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</si>
  <si>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</si>
  <si>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</si>
  <si>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</si>
  <si>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</si>
  <si>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</si>
  <si>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</si>
  <si>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</si>
  <si>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</si>
  <si>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</si>
  <si>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</si>
  <si>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</si>
  <si>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</si>
  <si>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</si>
  <si>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</si>
  <si>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</si>
  <si>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</si>
  <si>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</si>
  <si>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</si>
  <si>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</si>
  <si>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</si>
  <si>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</si>
  <si>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</si>
  <si>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</si>
  <si>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</si>
  <si>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</si>
  <si>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</si>
  <si>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</si>
  <si>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</si>
  <si>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</si>
  <si>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</si>
  <si>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</si>
  <si>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</si>
  <si>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</si>
  <si>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</si>
  <si>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</si>
  <si>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</si>
  <si>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</si>
  <si>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</si>
  <si>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</si>
  <si>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</si>
  <si>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</si>
  <si>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</si>
  <si>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</si>
  <si>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</si>
  <si>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</si>
  <si>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</si>
  <si>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</si>
  <si>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</si>
  <si>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</si>
  <si>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</si>
  <si>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</si>
  <si>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</si>
  <si>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</si>
  <si>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</si>
  <si>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</si>
  <si>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</si>
  <si>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</si>
  <si>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</si>
  <si>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</si>
  <si>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</si>
  <si>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</si>
  <si>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</si>
  <si>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</si>
  <si>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</si>
  <si>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</si>
  <si>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</si>
  <si>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</si>
  <si>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</si>
  <si>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</si>
  <si>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</si>
  <si>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</si>
  <si>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</si>
  <si>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</si>
  <si>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</si>
  <si>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</si>
  <si>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</si>
  <si>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</si>
  <si>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</si>
  <si>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</si>
  <si>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</si>
  <si>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</si>
  <si>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</si>
  <si>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</si>
  <si>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</si>
  <si>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</si>
  <si>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</si>
  <si>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</si>
  <si>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</si>
  <si>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</si>
  <si>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</si>
  <si>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</si>
  <si>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</si>
  <si>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</si>
  <si>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</si>
  <si>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</si>
  <si>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</si>
  <si>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</si>
  <si>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</si>
  <si>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</si>
  <si>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</si>
  <si>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</si>
  <si>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</si>
  <si>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</si>
  <si>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</si>
  <si>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</si>
  <si>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</si>
  <si>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</si>
  <si>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</si>
  <si>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</si>
  <si>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</si>
  <si>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</si>
  <si>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</si>
  <si>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</si>
  <si>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</si>
  <si>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</si>
  <si>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</si>
  <si>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</si>
  <si>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</si>
  <si>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</si>
  <si>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</si>
  <si>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</si>
  <si>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</si>
  <si>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</si>
  <si>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</si>
  <si>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</si>
  <si>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</si>
  <si>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</si>
  <si>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</si>
  <si>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</si>
  <si>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</si>
  <si>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</si>
  <si>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</si>
  <si>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</si>
  <si>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</si>
  <si>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</si>
  <si>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</si>
  <si>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</si>
  <si>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</si>
  <si>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</si>
  <si>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</si>
  <si>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</si>
  <si>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</si>
  <si>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</si>
  <si>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</si>
  <si>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</si>
  <si>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</si>
  <si>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</si>
  <si>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</si>
  <si>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</si>
  <si>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</si>
  <si>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</si>
  <si>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</si>
  <si>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</si>
  <si>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</si>
  <si>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</si>
  <si>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</si>
  <si>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</si>
  <si>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</si>
  <si>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</si>
  <si>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</si>
  <si>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</si>
  <si>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</si>
  <si>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</si>
  <si>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</si>
  <si>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</si>
  <si>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</si>
  <si>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</si>
  <si>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</si>
  <si>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</si>
  <si>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</si>
  <si>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</si>
  <si>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</si>
  <si>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</si>
  <si>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</si>
  <si>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</si>
  <si>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</si>
  <si>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</si>
  <si>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</si>
  <si>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</si>
  <si>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</si>
  <si>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</si>
  <si>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</si>
  <si>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</si>
  <si>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</si>
  <si>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</si>
  <si>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</si>
  <si>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</si>
  <si>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</si>
  <si>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</si>
  <si>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</si>
  <si>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</si>
  <si>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</si>
  <si>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</si>
  <si>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</si>
  <si>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</si>
  <si>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</si>
  <si>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</si>
  <si>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</si>
  <si>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</si>
  <si>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</si>
  <si>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</si>
  <si>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</si>
  <si>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</si>
  <si>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</si>
  <si>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</si>
  <si>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</si>
  <si>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</si>
  <si>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</si>
  <si>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</si>
  <si>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</si>
  <si>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</si>
  <si>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</si>
  <si>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</si>
  <si>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</si>
  <si>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</si>
  <si>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</si>
  <si>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</si>
  <si>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</si>
  <si>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</si>
  <si>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</si>
  <si>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</si>
  <si>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</si>
  <si>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</si>
  <si>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</si>
  <si>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</si>
  <si>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</si>
  <si>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</si>
  <si>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</si>
  <si>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</si>
  <si>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</si>
  <si>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</si>
  <si>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</si>
  <si>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</si>
  <si>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</si>
  <si>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</si>
  <si>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</si>
  <si>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</si>
  <si>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</si>
  <si>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</si>
  <si>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</si>
  <si>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</si>
  <si>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</si>
  <si>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</si>
  <si>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</si>
  <si>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</si>
  <si>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</si>
  <si>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</si>
  <si>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</si>
  <si>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</si>
  <si>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</si>
  <si>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</si>
  <si>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</si>
  <si>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</si>
  <si>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</si>
  <si>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</si>
  <si>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</si>
  <si>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</si>
  <si>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</si>
  <si>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</si>
  <si>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</si>
  <si>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</si>
  <si>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</si>
  <si>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</si>
  <si>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</si>
  <si>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</si>
  <si>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</si>
  <si>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</si>
  <si>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</si>
  <si>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</si>
  <si>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</si>
  <si>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</si>
  <si>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</si>
  <si>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</si>
  <si>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</si>
  <si>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</si>
  <si>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</si>
  <si>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</si>
  <si>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</si>
  <si>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</si>
  <si>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</si>
  <si>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</si>
  <si>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</si>
  <si>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</si>
  <si>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</si>
  <si>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</si>
  <si>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</si>
  <si>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</si>
  <si>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</si>
  <si>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</si>
  <si>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</si>
  <si>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</si>
  <si>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</si>
  <si>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</si>
  <si>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</si>
  <si>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</si>
  <si>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</si>
  <si>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</si>
  <si>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</si>
  <si>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</si>
  <si>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</si>
  <si>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</si>
  <si>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</si>
  <si>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</si>
  <si>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</si>
  <si>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</si>
  <si>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</si>
  <si>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</si>
  <si>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</si>
  <si>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</si>
  <si>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</si>
  <si>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</si>
  <si>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</si>
  <si>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</si>
  <si>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</si>
  <si>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</si>
  <si>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</si>
  <si>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</si>
  <si>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</si>
  <si>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</si>
  <si>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</si>
  <si>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</si>
  <si>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</si>
  <si>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</si>
  <si>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</si>
  <si>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</si>
  <si>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</si>
  <si>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</si>
  <si>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</si>
  <si>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</si>
  <si>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</si>
  <si>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</si>
  <si>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</si>
  <si>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</si>
  <si>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</si>
  <si>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</si>
  <si>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</si>
  <si>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</si>
  <si>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</si>
  <si>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</si>
  <si>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</si>
  <si>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</si>
  <si>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</si>
  <si>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</si>
  <si>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</si>
  <si>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</si>
  <si>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</si>
  <si>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</si>
  <si>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</si>
  <si>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</si>
  <si>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</si>
  <si>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</si>
  <si>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</si>
  <si>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</si>
  <si>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</si>
  <si>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</si>
  <si>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</si>
  <si>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</si>
  <si>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</si>
  <si>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</si>
  <si>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</si>
  <si>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</si>
  <si>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</si>
  <si>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</si>
  <si>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</si>
  <si>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</si>
  <si>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</si>
  <si>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</si>
  <si>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</si>
  <si>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</si>
  <si>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</si>
  <si>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</si>
  <si>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</si>
  <si>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</si>
  <si>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</si>
  <si>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</si>
  <si>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</si>
  <si>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</si>
  <si>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</si>
  <si>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</si>
  <si>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</si>
  <si>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</si>
  <si>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</si>
  <si>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</si>
  <si>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</si>
  <si>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</si>
  <si>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</si>
  <si>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</si>
  <si>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</si>
  <si>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</si>
  <si>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</si>
  <si>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</si>
  <si>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</si>
  <si>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</si>
  <si>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</si>
  <si>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</si>
  <si>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</si>
  <si>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</si>
  <si>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</si>
  <si>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</si>
  <si>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</si>
  <si>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</si>
  <si>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</si>
  <si>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</si>
  <si>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</si>
  <si>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</si>
  <si>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</si>
  <si>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</si>
  <si>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</si>
  <si>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</si>
  <si>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</si>
  <si>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</si>
  <si>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</si>
  <si>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</si>
  <si>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</si>
  <si>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</si>
  <si>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</si>
  <si>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</si>
  <si>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</si>
  <si>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</si>
  <si>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</si>
  <si>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</si>
  <si>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</si>
  <si>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</si>
  <si>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</si>
  <si>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</si>
  <si>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</si>
  <si>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</si>
  <si>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</si>
  <si>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</si>
  <si>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</si>
  <si>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</si>
  <si>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</si>
  <si>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</si>
  <si>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</si>
  <si>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</si>
  <si>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</si>
  <si>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</si>
  <si>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</si>
  <si>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</si>
  <si>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</si>
  <si>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</si>
  <si>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</si>
  <si>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</si>
  <si>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</si>
  <si>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</si>
  <si>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</si>
  <si>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</si>
  <si>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</si>
  <si>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</si>
  <si>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</si>
  <si>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</si>
  <si>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</si>
  <si>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</si>
  <si>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</si>
  <si>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</si>
  <si>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</si>
  <si>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</si>
  <si>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</si>
  <si>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</si>
  <si>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</si>
  <si>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</si>
  <si>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</si>
  <si>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</si>
  <si>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</si>
  <si>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</si>
  <si>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</si>
  <si>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</si>
  <si>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</si>
  <si>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</si>
  <si>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</si>
  <si>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</si>
  <si>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</si>
  <si>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</si>
  <si>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</si>
  <si>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</si>
  <si>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</si>
  <si>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</si>
  <si>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</si>
  <si>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</si>
  <si>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</si>
  <si>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</si>
  <si>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</si>
  <si>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</si>
  <si>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</si>
  <si>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</si>
  <si>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</si>
  <si>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</si>
  <si>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</si>
  <si>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</si>
  <si>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</si>
  <si>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</si>
  <si>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</si>
  <si>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</si>
  <si>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</si>
  <si>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</si>
  <si>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</si>
  <si>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</si>
  <si>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</si>
  <si>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</si>
  <si>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</si>
  <si>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</si>
  <si>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</si>
  <si>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</si>
  <si>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</si>
  <si>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</si>
  <si>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</si>
  <si>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</si>
  <si>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</si>
  <si>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</si>
  <si>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</si>
  <si>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</si>
  <si>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</si>
  <si>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</si>
  <si>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</si>
  <si>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</si>
  <si>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</si>
  <si>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</si>
  <si>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</si>
  <si>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</si>
  <si>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</si>
  <si>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</si>
  <si>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</si>
  <si>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</si>
  <si>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</si>
  <si>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</si>
  <si>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</si>
  <si>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</si>
  <si>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</si>
  <si>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</si>
  <si>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</si>
  <si>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</si>
  <si>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</si>
  <si>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</si>
  <si>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</si>
  <si>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</si>
  <si>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</si>
  <si>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</si>
  <si>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</si>
  <si>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</si>
  <si>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</si>
  <si>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</si>
  <si>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</si>
  <si>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</si>
  <si>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</si>
  <si>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</si>
  <si>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</si>
  <si>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</si>
  <si>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</si>
  <si>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</si>
  <si>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</si>
  <si>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</si>
  <si>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</si>
  <si>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</si>
  <si>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</si>
  <si>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</si>
  <si>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</si>
  <si>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</si>
  <si>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</si>
  <si>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</si>
  <si>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</si>
  <si>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</si>
  <si>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</si>
  <si>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</si>
  <si>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</si>
  <si>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</si>
  <si>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</si>
  <si>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</si>
  <si>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</si>
  <si>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</si>
  <si>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</si>
  <si>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</si>
  <si>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</si>
  <si>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</si>
  <si>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</si>
  <si>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</si>
  <si>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</si>
  <si>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</si>
  <si>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</si>
  <si>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</si>
  <si>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</si>
  <si>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</si>
  <si>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</si>
  <si>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</si>
  <si>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</si>
  <si>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</si>
  <si>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</si>
  <si>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</si>
  <si>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</si>
  <si>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</si>
  <si>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</si>
  <si>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</si>
  <si>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</si>
  <si>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</si>
  <si>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</si>
  <si>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</si>
  <si>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</si>
  <si>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</si>
  <si>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</si>
  <si>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</si>
  <si>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</si>
  <si>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</si>
  <si>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</si>
  <si>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</si>
  <si>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</si>
  <si>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</si>
  <si>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</si>
  <si>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</si>
  <si>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</si>
  <si>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</si>
  <si>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</si>
  <si>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</si>
  <si>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</si>
  <si>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</si>
  <si>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</si>
  <si>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</si>
  <si>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</si>
  <si>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</si>
  <si>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</si>
  <si>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</si>
  <si>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</si>
  <si>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</si>
  <si>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</si>
  <si>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</si>
  <si>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</si>
  <si>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</si>
  <si>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</si>
  <si>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</si>
  <si>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</si>
  <si>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</si>
  <si>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</si>
  <si>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</si>
  <si>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</si>
  <si>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</si>
  <si>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</si>
  <si>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</si>
  <si>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</si>
  <si>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</si>
  <si>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</si>
  <si>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</si>
  <si>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</si>
  <si>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</si>
  <si>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</si>
  <si>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</si>
  <si>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</si>
  <si>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</si>
  <si>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</si>
  <si>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</si>
  <si>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</si>
  <si>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</si>
  <si>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</si>
  <si>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</si>
  <si>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</si>
  <si>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</si>
  <si>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</si>
  <si>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</si>
  <si>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</si>
  <si>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</si>
  <si>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</si>
  <si>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</si>
  <si>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</si>
  <si>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</si>
  <si>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</si>
  <si>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</si>
  <si>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</si>
  <si>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</si>
  <si>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</si>
  <si>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</si>
  <si>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</si>
  <si>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</si>
  <si>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</si>
  <si>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</si>
  <si>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</si>
  <si>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</si>
  <si>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</si>
  <si>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</si>
  <si>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</si>
  <si>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</si>
  <si>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</si>
  <si>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</si>
  <si>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</si>
  <si>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</si>
  <si>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</si>
  <si>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</si>
  <si>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</si>
  <si>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</si>
  <si>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</si>
  <si>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</si>
  <si>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</si>
  <si>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</si>
  <si>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</si>
  <si>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</si>
  <si>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</si>
  <si>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</si>
  <si>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</si>
  <si>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</si>
  <si>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</si>
  <si>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</si>
  <si>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</si>
  <si>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</si>
  <si>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</si>
  <si>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</si>
  <si>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</si>
  <si>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</si>
  <si>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</si>
  <si>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</si>
  <si>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</si>
  <si>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</si>
  <si>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</si>
  <si>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</si>
  <si>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</si>
  <si>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</si>
  <si>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</si>
  <si>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</si>
  <si>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</si>
  <si>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</si>
  <si>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</si>
  <si>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</si>
  <si>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</si>
  <si>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</si>
  <si>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</si>
  <si>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</si>
  <si>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</si>
  <si>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</si>
  <si>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</si>
  <si>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</si>
  <si>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</si>
  <si>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</si>
  <si>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</si>
  <si>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</si>
  <si>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</si>
  <si>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</si>
  <si>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</si>
  <si>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</si>
  <si>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</si>
  <si>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</si>
  <si>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</si>
  <si>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</si>
  <si>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</si>
  <si>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</si>
  <si>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</si>
  <si>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</si>
  <si>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</si>
  <si>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</si>
  <si>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</si>
  <si>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</si>
  <si>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</si>
  <si>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</si>
  <si>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</si>
  <si>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</si>
  <si>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</si>
  <si>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</si>
  <si>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</si>
  <si>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</si>
  <si>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</si>
  <si>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</si>
  <si>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</si>
  <si>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</si>
  <si>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</si>
  <si>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</si>
  <si>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</si>
  <si>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</si>
  <si>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</si>
  <si>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</si>
  <si>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</si>
  <si>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</si>
  <si>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</si>
  <si>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</si>
  <si>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</si>
  <si>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</si>
  <si>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</si>
  <si>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</si>
  <si>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</si>
  <si>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</si>
  <si>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</si>
  <si>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</si>
  <si>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</si>
  <si>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</si>
  <si>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</si>
  <si>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</si>
  <si>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</si>
  <si>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</si>
  <si>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</si>
  <si>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</si>
  <si>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</si>
  <si>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</si>
  <si>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</si>
  <si>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</si>
  <si>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</si>
  <si>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</si>
  <si>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</si>
  <si>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</si>
  <si>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</si>
  <si>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</si>
  <si>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</si>
  <si>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</si>
  <si>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</si>
  <si>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</si>
  <si>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</si>
  <si>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</si>
  <si>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</si>
  <si>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</si>
  <si>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</si>
  <si>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</si>
  <si>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</si>
  <si>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</si>
  <si>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</si>
  <si>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</si>
  <si>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</si>
  <si>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</si>
  <si>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</si>
  <si>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</si>
  <si>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</si>
  <si>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</si>
  <si>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</si>
  <si>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</si>
  <si>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</si>
  <si>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</si>
  <si>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</si>
  <si>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</si>
  <si>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</si>
  <si>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</si>
  <si>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</si>
  <si>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</si>
  <si>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</si>
  <si>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</si>
  <si>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</si>
  <si>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</si>
  <si>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</si>
  <si>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</si>
  <si>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</si>
  <si>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</si>
  <si>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</si>
  <si>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</si>
  <si>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</si>
  <si>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</si>
  <si>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</si>
  <si>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</si>
  <si>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</si>
  <si>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</si>
  <si>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</si>
  <si>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</si>
  <si>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</si>
  <si>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</si>
  <si>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</si>
  <si>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</si>
  <si>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</si>
  <si>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</si>
  <si>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</si>
  <si>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</si>
  <si>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</si>
  <si>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</si>
  <si>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</si>
  <si>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</si>
  <si>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</si>
  <si>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</si>
  <si>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</si>
  <si>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</si>
  <si>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</si>
  <si>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</si>
  <si>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</si>
  <si>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</si>
  <si>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</si>
  <si>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</si>
  <si>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</si>
  <si>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</si>
  <si>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</si>
  <si>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</si>
  <si>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</si>
  <si>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</si>
  <si>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</si>
  <si>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</si>
  <si>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</si>
  <si>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</si>
  <si>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</si>
  <si>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</si>
  <si>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</si>
  <si>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</si>
  <si>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</si>
  <si>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</si>
  <si>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</si>
  <si>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</si>
  <si>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</si>
  <si>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</si>
  <si>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</si>
  <si>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</si>
  <si>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</si>
  <si>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</si>
  <si>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</si>
  <si>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</si>
  <si>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</si>
  <si>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</si>
  <si>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</si>
  <si>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</si>
  <si>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</si>
  <si>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</si>
  <si>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</si>
  <si>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</si>
  <si>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</si>
  <si>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</si>
  <si>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</si>
  <si>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</si>
  <si>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</si>
  <si>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</si>
  <si>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</si>
  <si>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</si>
  <si>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</si>
  <si>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</si>
  <si>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</si>
  <si>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</si>
  <si>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</si>
  <si>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</si>
  <si>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</si>
  <si>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</si>
  <si>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</si>
  <si>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</si>
  <si>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</si>
  <si>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</si>
  <si>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</si>
  <si>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</si>
  <si>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</si>
  <si>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</si>
  <si>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</si>
  <si>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</si>
  <si>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</si>
  <si>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</si>
  <si>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</si>
  <si>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</si>
  <si>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</si>
  <si>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</si>
  <si>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</si>
  <si>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</si>
  <si>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</si>
  <si>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</si>
  <si>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</si>
  <si>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</si>
  <si>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</si>
  <si>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</si>
  <si>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</si>
  <si>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</si>
  <si>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</si>
  <si>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</si>
  <si>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</si>
  <si>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</si>
  <si>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</si>
  <si>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</si>
  <si>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</si>
  <si>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</si>
  <si>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</si>
  <si>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</si>
  <si>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</si>
  <si>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</si>
  <si>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</si>
  <si>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</si>
  <si>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</si>
  <si>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</si>
  <si>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</si>
  <si>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</si>
  <si>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</si>
  <si>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</si>
  <si>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</si>
  <si>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</si>
  <si>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</si>
  <si>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</si>
  <si>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</si>
  <si>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</si>
  <si>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</si>
  <si>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</si>
  <si>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</si>
  <si>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</si>
  <si>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</si>
  <si>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</si>
  <si>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</si>
  <si>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</si>
  <si>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</si>
  <si>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</si>
  <si>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</si>
  <si>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</si>
  <si>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</si>
  <si>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</si>
  <si>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</si>
  <si>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</si>
  <si>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</si>
  <si>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</si>
  <si>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</si>
  <si>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</si>
  <si>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</si>
  <si>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</si>
  <si>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</si>
  <si>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</si>
  <si>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</si>
  <si>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</si>
  <si>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</si>
  <si>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</si>
  <si>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</si>
  <si>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</si>
  <si>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</si>
  <si>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</si>
  <si>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</si>
  <si>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</si>
  <si>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</si>
  <si>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</si>
  <si>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</si>
  <si>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</si>
  <si>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</si>
  <si>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</si>
  <si>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</si>
  <si>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</si>
  <si>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</si>
  <si>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</si>
  <si>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</si>
  <si>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</si>
  <si>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</si>
  <si>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</si>
  <si>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</si>
  <si>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</si>
  <si>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</si>
  <si>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</si>
  <si>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</si>
  <si>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</si>
  <si>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</si>
  <si>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</si>
  <si>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</si>
  <si>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</si>
  <si>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</si>
  <si>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</si>
  <si>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</si>
  <si>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</si>
  <si>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</si>
  <si>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</si>
  <si>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</si>
  <si>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</si>
  <si>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</si>
  <si>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</si>
  <si>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</si>
  <si>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</si>
  <si>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</si>
  <si>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</si>
  <si>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</si>
  <si>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</si>
  <si>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</si>
  <si>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</si>
  <si>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</si>
  <si>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</si>
  <si>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</si>
  <si>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</si>
  <si>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</si>
  <si>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</si>
  <si>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</si>
  <si>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</si>
  <si>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</si>
  <si>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</si>
  <si>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</si>
  <si>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</si>
  <si>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</si>
  <si>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</si>
  <si>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</si>
  <si>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</si>
  <si>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</si>
  <si>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</si>
  <si>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</si>
  <si>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</si>
  <si>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</si>
  <si>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</si>
  <si>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</si>
  <si>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</si>
  <si>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</si>
  <si>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</si>
  <si>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</si>
  <si>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</si>
  <si>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</si>
  <si>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</si>
  <si>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</si>
  <si>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</si>
  <si>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</si>
  <si>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</si>
  <si>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</si>
  <si>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</si>
  <si>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</si>
  <si>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</si>
  <si>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</si>
  <si>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</si>
  <si>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</si>
  <si>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</si>
  <si>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</si>
  <si>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</si>
  <si>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</si>
  <si>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</si>
  <si>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</si>
  <si>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</si>
  <si>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</si>
  <si>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</si>
  <si>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</si>
  <si>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</si>
  <si>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</si>
  <si>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</si>
  <si>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</si>
  <si>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</si>
  <si>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</si>
  <si>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</si>
  <si>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</si>
  <si>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</si>
  <si>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</si>
  <si>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</si>
  <si>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</si>
  <si>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</si>
  <si>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</si>
  <si>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</si>
  <si>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</si>
  <si>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</si>
  <si>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</si>
  <si>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</si>
  <si>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</si>
  <si>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</si>
  <si>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</si>
  <si>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</si>
  <si>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</si>
  <si>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</si>
  <si>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</si>
  <si>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</si>
  <si>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</si>
  <si>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</si>
  <si>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</si>
  <si>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</si>
  <si>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</si>
  <si>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</si>
  <si>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</si>
  <si>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</si>
  <si>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</si>
  <si>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</si>
  <si>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</si>
  <si>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</si>
  <si>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</si>
  <si>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</si>
  <si>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</si>
  <si>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</si>
  <si>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</si>
  <si>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</si>
  <si>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</si>
  <si>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</si>
  <si>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</si>
  <si>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</si>
  <si>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</si>
  <si>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</si>
  <si>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</si>
  <si>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</si>
  <si>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</si>
  <si>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</si>
  <si>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</si>
  <si>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</si>
  <si>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</si>
  <si>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</si>
  <si>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</si>
  <si>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</si>
  <si>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</si>
  <si>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</si>
  <si>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</si>
  <si>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</si>
  <si>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</si>
  <si>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</si>
  <si>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</si>
  <si>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</si>
  <si>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</si>
  <si>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</si>
  <si>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</si>
  <si>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</si>
  <si>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</si>
  <si>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</si>
  <si>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</si>
  <si>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</si>
  <si>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</si>
  <si>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</si>
  <si>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</si>
  <si>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</si>
  <si>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</si>
  <si>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</si>
  <si>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</si>
  <si>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</si>
  <si>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</si>
  <si>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</si>
  <si>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</si>
  <si>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</si>
  <si>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</si>
  <si>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</si>
  <si>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</si>
  <si>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</si>
  <si>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</si>
  <si>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</si>
  <si>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</si>
  <si>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</si>
  <si>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</si>
  <si>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</si>
  <si>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</si>
  <si>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</si>
  <si>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</si>
  <si>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</si>
  <si>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</si>
  <si>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</si>
  <si>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</si>
  <si>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</si>
  <si>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</si>
  <si>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</si>
  <si>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</si>
  <si>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</si>
  <si>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</si>
  <si>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</si>
  <si>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</si>
  <si>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</si>
  <si>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</si>
  <si>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</si>
  <si>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</si>
  <si>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</si>
  <si>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</si>
  <si>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</si>
  <si>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</si>
  <si>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</si>
  <si>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</si>
  <si>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</si>
  <si>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</si>
  <si>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</si>
  <si>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</si>
  <si>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</si>
  <si>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</si>
  <si>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</si>
  <si>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</si>
  <si>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</si>
  <si>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</si>
  <si>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</si>
  <si>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</si>
  <si>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</si>
  <si>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</si>
  <si>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</si>
  <si>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</si>
  <si>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</si>
  <si>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</si>
  <si>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</si>
  <si>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</si>
  <si>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</si>
  <si>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</si>
  <si>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</si>
  <si>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</si>
  <si>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</si>
  <si>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</si>
  <si>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</si>
  <si>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</si>
  <si>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</si>
  <si>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</si>
  <si>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</si>
  <si>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</si>
  <si>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</si>
  <si>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</si>
  <si>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</si>
  <si>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</si>
  <si>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</si>
  <si>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</si>
  <si>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</si>
  <si>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</si>
  <si>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</si>
  <si>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</si>
  <si>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</si>
  <si>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</si>
  <si>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</si>
  <si>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</si>
  <si>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</si>
  <si>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</si>
  <si>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</si>
  <si>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</si>
  <si>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</si>
  <si>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</si>
  <si>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</si>
  <si>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</si>
  <si>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</si>
  <si>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</si>
  <si>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</si>
  <si>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</si>
  <si>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</si>
  <si>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</si>
  <si>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</si>
  <si>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</si>
  <si>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</si>
  <si>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</si>
  <si>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</si>
  <si>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</si>
  <si>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</si>
  <si>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</si>
  <si>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</si>
  <si>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</si>
  <si>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</si>
  <si>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</si>
  <si>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</si>
  <si>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</si>
  <si>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</si>
  <si>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</si>
  <si>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</si>
  <si>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</si>
  <si>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</si>
  <si>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</si>
  <si>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</si>
  <si>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</si>
  <si>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</si>
  <si>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</si>
  <si>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</si>
  <si>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</si>
  <si>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</si>
  <si>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</si>
  <si>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</si>
  <si>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</si>
  <si>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</si>
  <si>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</si>
  <si>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</si>
  <si>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</si>
  <si>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</si>
  <si>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</si>
  <si>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</si>
  <si>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</si>
  <si>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</si>
  <si>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</si>
  <si>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</si>
  <si>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</si>
  <si>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</si>
  <si>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</si>
  <si>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</si>
  <si>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</si>
  <si>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</si>
  <si>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</si>
  <si>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</si>
  <si>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</si>
  <si>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</si>
  <si>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</si>
  <si>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</si>
  <si>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</si>
  <si>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</si>
  <si>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</si>
  <si>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</si>
  <si>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</si>
  <si>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</si>
  <si>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</si>
  <si>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</si>
  <si>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</si>
  <si>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</si>
  <si>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</si>
  <si>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</si>
  <si>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</si>
  <si>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</si>
  <si>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</si>
  <si>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</si>
  <si>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</si>
  <si>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</si>
  <si>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</si>
  <si>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</si>
  <si>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</si>
  <si>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</si>
  <si>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</si>
  <si>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</si>
  <si>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</si>
  <si>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</si>
  <si>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</si>
  <si>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</si>
  <si>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</si>
  <si>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</si>
  <si>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</si>
  <si>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</si>
  <si>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</si>
  <si>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</si>
  <si>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</si>
  <si>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</si>
  <si>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</si>
  <si>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</si>
  <si>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</si>
  <si>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</si>
  <si>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</si>
  <si>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</si>
  <si>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</si>
  <si>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</si>
  <si>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</si>
  <si>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</si>
  <si>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</si>
  <si>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</si>
  <si>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</si>
  <si>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</si>
  <si>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</si>
  <si>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</si>
  <si>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</si>
  <si>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</si>
  <si>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</si>
  <si>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</si>
  <si>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</si>
  <si>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</si>
  <si>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</si>
  <si>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</si>
  <si>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</si>
  <si>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</si>
  <si>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</si>
  <si>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</si>
  <si>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</si>
  <si>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</si>
  <si>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</si>
  <si>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</si>
  <si>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</si>
  <si>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</si>
  <si>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</si>
  <si>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</si>
  <si>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</si>
  <si>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</si>
  <si>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</si>
  <si>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</si>
  <si>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</si>
  <si>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</si>
  <si>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</si>
  <si>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</si>
  <si>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</si>
  <si>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</si>
  <si>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</si>
  <si>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</si>
  <si>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</si>
  <si>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</si>
  <si>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</si>
  <si>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</si>
  <si>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</si>
  <si>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</si>
  <si>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</si>
  <si>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</si>
  <si>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</si>
  <si>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</si>
  <si>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</si>
  <si>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</si>
  <si>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</si>
  <si>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</si>
  <si>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</si>
  <si>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</si>
  <si>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</si>
  <si>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</si>
  <si>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</si>
  <si>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</si>
  <si>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</si>
  <si>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</si>
  <si>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</si>
  <si>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</si>
  <si>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</si>
  <si>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</si>
  <si>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</si>
  <si>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</si>
  <si>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</si>
  <si>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</si>
  <si>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</si>
  <si>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</si>
  <si>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</si>
  <si>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</si>
  <si>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</si>
  <si>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</si>
  <si>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</si>
  <si>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</si>
  <si>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</si>
  <si>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</si>
  <si>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</si>
  <si>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</si>
  <si>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</si>
  <si>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</si>
  <si>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</si>
  <si>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</si>
  <si>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</si>
  <si>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</si>
  <si>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</si>
  <si>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</si>
  <si>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</si>
  <si>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</si>
  <si>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</si>
  <si>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</si>
  <si>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</si>
  <si>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</si>
  <si>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</si>
  <si>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</si>
  <si>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</si>
  <si>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</si>
  <si>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</si>
  <si>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</si>
  <si>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</si>
  <si>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</si>
  <si>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</si>
  <si>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</si>
  <si>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</si>
  <si>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</si>
  <si>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</si>
  <si>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</si>
  <si>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</si>
  <si>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</si>
  <si>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</si>
  <si>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</si>
  <si>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</si>
  <si>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</si>
  <si>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</si>
  <si>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</si>
  <si>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</si>
  <si>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</si>
  <si>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</si>
  <si>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</si>
  <si>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</si>
  <si>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</si>
  <si>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</si>
  <si>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</si>
  <si>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</si>
  <si>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</si>
  <si>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</si>
  <si>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</si>
  <si>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</si>
  <si>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</si>
  <si>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</si>
  <si>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</si>
  <si>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</si>
  <si>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</si>
  <si>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</si>
  <si>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</si>
  <si>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</si>
  <si>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</si>
  <si>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</si>
  <si>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</si>
  <si>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</si>
  <si>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</si>
  <si>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</si>
  <si>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</si>
  <si>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</si>
  <si>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</si>
  <si>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</si>
  <si>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</si>
  <si>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</si>
  <si>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</si>
  <si>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</si>
  <si>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</si>
  <si>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</si>
  <si>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</si>
  <si>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</si>
  <si>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</si>
  <si>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</si>
  <si>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</si>
  <si>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</si>
  <si>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</si>
  <si>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</si>
  <si>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</si>
  <si>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</si>
  <si>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</si>
  <si>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</si>
  <si>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</si>
  <si>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</si>
  <si>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</si>
  <si>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</si>
  <si>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</si>
  <si>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</si>
  <si>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</si>
  <si>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</si>
  <si>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</si>
  <si>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</si>
  <si>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</si>
  <si>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</si>
  <si>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</si>
  <si>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</si>
  <si>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</si>
  <si>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</si>
  <si>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</si>
  <si>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</si>
  <si>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</si>
  <si>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</si>
  <si>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</si>
  <si>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</si>
  <si>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</si>
  <si>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</si>
  <si>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</si>
  <si>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</si>
  <si>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</si>
  <si>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</si>
  <si>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</si>
  <si>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</si>
  <si>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</si>
  <si>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</si>
  <si>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</si>
  <si>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</si>
  <si>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</si>
  <si>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</si>
  <si>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</si>
  <si>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</si>
  <si>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</si>
  <si>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</si>
  <si>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</si>
  <si>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</si>
  <si>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</si>
  <si>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</si>
  <si>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</si>
  <si>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</si>
  <si>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</si>
  <si>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</si>
  <si>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</si>
  <si>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</si>
  <si>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</si>
  <si>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</si>
  <si>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</si>
  <si>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</si>
  <si>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</si>
  <si>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</si>
  <si>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</si>
  <si>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</si>
  <si>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</si>
  <si>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</si>
  <si>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</si>
  <si>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</si>
  <si>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</si>
  <si>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</si>
  <si>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</si>
  <si>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</si>
  <si>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</si>
  <si>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</si>
  <si>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</si>
  <si>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</si>
  <si>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</si>
  <si>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</si>
  <si>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</si>
  <si>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</si>
  <si>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</si>
  <si>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</si>
  <si>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</si>
  <si>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</si>
  <si>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</si>
  <si>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</si>
  <si>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</si>
  <si>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</si>
  <si>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</si>
  <si>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</si>
  <si>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</si>
  <si>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</si>
  <si>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</si>
  <si>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</si>
  <si>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</si>
  <si>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</si>
  <si>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</si>
  <si>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</si>
  <si>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</si>
  <si>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</si>
  <si>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</si>
  <si>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</si>
  <si>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</si>
  <si>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</si>
  <si>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</si>
  <si>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</si>
  <si>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</si>
  <si>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</si>
  <si>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</si>
  <si>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</si>
  <si>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</si>
  <si>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</si>
  <si>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</si>
  <si>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</si>
  <si>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</si>
  <si>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</si>
  <si>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</si>
  <si>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</si>
  <si>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</si>
  <si>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</si>
  <si>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</si>
  <si>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</si>
  <si>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</si>
  <si>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</si>
  <si>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</si>
  <si>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</si>
  <si>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</si>
  <si>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</si>
  <si>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</si>
  <si>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</si>
  <si>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</si>
  <si>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</si>
  <si>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</si>
  <si>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</si>
  <si>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</si>
  <si>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</si>
  <si>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</si>
  <si>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</si>
  <si>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</si>
  <si>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</si>
  <si>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</si>
  <si>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</si>
  <si>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</si>
  <si>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</si>
  <si>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</si>
  <si>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</si>
  <si>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</si>
  <si>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</si>
  <si>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</si>
  <si>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</si>
  <si>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</si>
  <si>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</si>
  <si>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</si>
  <si>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</si>
  <si>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</si>
  <si>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</si>
  <si>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</si>
  <si>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</si>
  <si>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</si>
  <si>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</si>
  <si>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</si>
  <si>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</si>
  <si>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</si>
  <si>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</si>
  <si>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</si>
  <si>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</si>
  <si>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</si>
  <si>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</si>
  <si>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</si>
  <si>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</si>
  <si>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</si>
  <si>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</si>
  <si>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</si>
  <si>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</si>
  <si>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</si>
  <si>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</si>
  <si>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</si>
  <si>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</si>
  <si>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</si>
  <si>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</si>
  <si>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</si>
  <si>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</si>
  <si>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</si>
  <si>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</si>
  <si>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</si>
  <si>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</si>
  <si>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</si>
  <si>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</si>
  <si>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</si>
  <si>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</si>
  <si>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</si>
  <si>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</si>
  <si>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</si>
  <si>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</si>
  <si>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</si>
  <si>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</si>
  <si>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</si>
  <si>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</si>
  <si>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</si>
  <si>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</si>
  <si>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</si>
  <si>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</si>
  <si>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</si>
  <si>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</si>
  <si>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</si>
  <si>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</si>
  <si>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</si>
  <si>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</si>
  <si>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</si>
  <si>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</si>
  <si>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</si>
  <si>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</si>
  <si>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</si>
  <si>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</si>
  <si>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</si>
  <si>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</si>
  <si>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</si>
  <si>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</si>
  <si>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</si>
  <si>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</si>
  <si>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</si>
  <si>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</si>
  <si>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</si>
  <si>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</si>
  <si>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</si>
  <si>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</si>
  <si>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</si>
  <si>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</si>
  <si>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</si>
  <si>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</si>
  <si>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</si>
  <si>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</si>
  <si>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</si>
  <si>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</si>
  <si>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</si>
  <si>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</si>
  <si>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</si>
  <si>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</si>
  <si>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</si>
  <si>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</si>
  <si>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</si>
  <si>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</si>
  <si>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</si>
  <si>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</si>
  <si>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</si>
  <si>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</si>
  <si>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</si>
  <si>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</si>
  <si>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</si>
  <si>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</si>
  <si>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</si>
  <si>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</si>
  <si>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</si>
  <si>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</si>
  <si>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</si>
  <si>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</si>
  <si>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</si>
  <si>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</si>
  <si>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</si>
  <si>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</si>
  <si>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</si>
  <si>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</si>
  <si>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</si>
  <si>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</si>
  <si>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</si>
  <si>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</si>
  <si>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</si>
  <si>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</si>
  <si>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</si>
  <si>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</si>
  <si>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</si>
  <si>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</si>
  <si>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</si>
  <si>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</si>
  <si>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</si>
  <si>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</si>
  <si>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</si>
  <si>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</si>
  <si>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</si>
  <si>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</si>
  <si>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</si>
  <si>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</si>
  <si>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</si>
  <si>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</si>
  <si>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</si>
  <si>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</si>
  <si>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</si>
  <si>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</si>
  <si>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</si>
  <si>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</si>
  <si>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</si>
  <si>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</si>
  <si>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</si>
  <si>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</si>
  <si>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</si>
  <si>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</si>
  <si>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</si>
  <si>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</si>
  <si>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</si>
  <si>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</si>
  <si>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</si>
  <si>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</si>
  <si>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</si>
  <si>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</si>
  <si>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</si>
  <si>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</si>
  <si>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</si>
  <si>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</si>
  <si>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</si>
  <si>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</si>
  <si>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</si>
  <si>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</si>
  <si>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</si>
  <si>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</si>
  <si>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</si>
  <si>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</si>
  <si>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</si>
  <si>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</si>
  <si>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</si>
  <si>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</si>
  <si>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</si>
  <si>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</si>
  <si>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</si>
  <si>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</si>
  <si>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</si>
  <si>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</si>
  <si>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</si>
  <si>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</si>
  <si>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</si>
  <si>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</si>
  <si>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</si>
  <si>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</si>
  <si>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</si>
  <si>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</si>
  <si>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</si>
  <si>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</si>
  <si>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</si>
  <si>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</si>
  <si>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</si>
  <si>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</si>
  <si>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</si>
  <si>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</si>
  <si>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</si>
  <si>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</si>
  <si>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</si>
  <si>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</si>
  <si>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</si>
  <si>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</si>
  <si>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</si>
  <si>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</si>
  <si>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</si>
  <si>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</si>
  <si>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</si>
  <si>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</si>
  <si>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</si>
  <si>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</si>
  <si>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</si>
  <si>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</si>
  <si>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</si>
  <si>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</si>
  <si>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</si>
  <si>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</si>
  <si>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</si>
  <si>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</si>
  <si>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</si>
  <si>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</si>
  <si>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</si>
  <si>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</si>
  <si>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</si>
  <si>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</si>
  <si>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</si>
  <si>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</si>
  <si>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</si>
  <si>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</si>
  <si>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</si>
  <si>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</si>
  <si>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</si>
  <si>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</si>
  <si>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</si>
  <si>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</si>
  <si>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</si>
  <si>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</si>
  <si>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</si>
  <si>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</si>
  <si>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</si>
  <si>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</si>
  <si>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</si>
  <si>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</si>
  <si>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</si>
  <si>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</si>
  <si>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</si>
  <si>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</si>
  <si>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</si>
  <si>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</si>
  <si>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</si>
  <si>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</si>
  <si>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</si>
  <si>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</si>
  <si>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</si>
  <si>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</si>
  <si>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</si>
  <si>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</si>
  <si>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</si>
  <si>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</si>
  <si>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</si>
  <si>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</si>
  <si>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</si>
  <si>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</si>
  <si>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</si>
  <si>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</si>
  <si>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</si>
  <si>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</si>
  <si>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</si>
  <si>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</si>
  <si>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</si>
  <si>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</si>
  <si>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</si>
  <si>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</si>
  <si>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</si>
  <si>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</si>
  <si>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</si>
  <si>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</si>
  <si>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</si>
  <si>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</si>
  <si>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</si>
  <si>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</si>
  <si>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</si>
  <si>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</si>
  <si>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</si>
  <si>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</si>
  <si>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</si>
  <si>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</si>
  <si>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</si>
  <si>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</si>
  <si>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</si>
  <si>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</si>
  <si>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</si>
  <si>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</si>
  <si>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</si>
  <si>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</si>
  <si>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</si>
  <si>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</si>
  <si>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</si>
  <si>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</si>
  <si>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</si>
  <si>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</si>
  <si>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</si>
  <si>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</si>
  <si>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</si>
  <si>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</si>
  <si>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</si>
  <si>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</si>
  <si>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</si>
  <si>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</si>
  <si>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</si>
  <si>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</si>
  <si>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</si>
  <si>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</si>
  <si>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</si>
  <si>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</si>
  <si>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</si>
  <si>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</si>
  <si>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</si>
  <si>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</si>
  <si>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</si>
  <si>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</si>
  <si>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</si>
  <si>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</si>
  <si>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</si>
  <si>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</si>
  <si>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</si>
  <si>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</si>
  <si>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</si>
  <si>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</si>
  <si>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</si>
  <si>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</si>
  <si>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</si>
  <si>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</si>
  <si>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</si>
  <si>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</si>
  <si>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</si>
  <si>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</si>
  <si>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</si>
  <si>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</si>
  <si>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</si>
  <si>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</si>
  <si>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</si>
  <si>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</si>
  <si>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</si>
  <si>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</si>
  <si>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</si>
  <si>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</si>
  <si>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</si>
  <si>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</si>
  <si>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</si>
  <si>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</si>
  <si>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</si>
  <si>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</si>
  <si>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</si>
  <si>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</si>
  <si>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</si>
  <si>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</si>
  <si>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</si>
  <si>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</si>
  <si>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</si>
  <si>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</si>
  <si>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</si>
  <si>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</si>
  <si>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</si>
  <si>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</si>
  <si>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</si>
  <si>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</si>
  <si>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</si>
  <si>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</si>
  <si>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</si>
  <si>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</si>
  <si>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</si>
  <si>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</si>
  <si>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</si>
  <si>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</si>
  <si>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</si>
  <si>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</si>
  <si>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</si>
  <si>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</si>
  <si>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</si>
  <si>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</si>
  <si>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</si>
  <si>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</si>
  <si>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</si>
  <si>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</si>
  <si>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</si>
  <si>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</si>
  <si>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</si>
  <si>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</si>
  <si>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</si>
  <si>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</si>
  <si>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</si>
  <si>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</si>
  <si>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</si>
  <si>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</si>
  <si>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</si>
  <si>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</si>
  <si>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</si>
  <si>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</si>
  <si>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</si>
  <si>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</si>
  <si>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</si>
  <si>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</si>
  <si>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</si>
  <si>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</si>
  <si>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</si>
  <si>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</si>
  <si>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</si>
  <si>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</si>
  <si>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</si>
  <si>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</si>
  <si>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</si>
  <si>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</si>
  <si>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</si>
  <si>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</si>
  <si>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</si>
  <si>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</si>
  <si>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</si>
  <si>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</si>
  <si>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</si>
  <si>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</si>
  <si>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</si>
  <si>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</si>
  <si>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</si>
  <si>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</si>
  <si>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</si>
  <si>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</si>
  <si>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</si>
  <si>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</si>
  <si>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</si>
  <si>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</si>
  <si>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</si>
  <si>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</si>
  <si>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</si>
  <si>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</si>
  <si>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</si>
  <si>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</si>
  <si>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</si>
  <si>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</si>
  <si>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</si>
  <si>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</si>
  <si>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</si>
  <si>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</si>
  <si>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</si>
  <si>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</si>
  <si>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</si>
  <si>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</si>
  <si>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</si>
  <si>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</si>
  <si>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</si>
  <si>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</si>
  <si>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</si>
  <si>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</si>
  <si>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</si>
  <si>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</si>
  <si>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</si>
  <si>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</si>
  <si>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</si>
  <si>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</si>
  <si>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</si>
  <si>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</si>
  <si>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</si>
  <si>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</si>
  <si>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</si>
  <si>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</si>
  <si>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</si>
  <si>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</si>
  <si>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</si>
  <si>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</si>
  <si>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</si>
  <si>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</si>
  <si>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</si>
  <si>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</si>
  <si>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</si>
  <si>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</si>
  <si>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</si>
  <si>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</si>
  <si>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</si>
  <si>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</si>
  <si>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</si>
  <si>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</si>
  <si>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</si>
  <si>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</si>
  <si>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</si>
  <si>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</si>
  <si>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</si>
  <si>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</si>
  <si>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</si>
  <si>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</si>
  <si>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</si>
  <si>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</si>
  <si>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</si>
  <si>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</si>
  <si>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</si>
  <si>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</si>
  <si>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</si>
  <si>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</si>
  <si>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</si>
  <si>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</si>
  <si>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</si>
  <si>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</si>
  <si>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</si>
  <si>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</si>
  <si>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</si>
  <si>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</si>
  <si>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</si>
  <si>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</si>
  <si>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</si>
  <si>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</si>
  <si>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</si>
  <si>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</si>
  <si>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</si>
  <si>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</si>
  <si>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</si>
  <si>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</si>
  <si>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</si>
  <si>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</si>
  <si>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</si>
  <si>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</si>
  <si>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</si>
  <si>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</si>
  <si>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</si>
  <si>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</si>
  <si>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</si>
  <si>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</si>
  <si>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</si>
  <si>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</si>
  <si>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</si>
  <si>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</si>
  <si>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</si>
  <si>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</si>
  <si>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</si>
  <si>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</si>
  <si>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</si>
  <si>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</si>
  <si>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</si>
  <si>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</si>
  <si>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</si>
  <si>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</si>
  <si>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</si>
  <si>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</si>
  <si>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</si>
  <si>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</si>
  <si>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</si>
  <si>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</si>
  <si>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</si>
  <si>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</si>
  <si>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</si>
  <si>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</si>
  <si>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</si>
  <si>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</si>
  <si>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</si>
  <si>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</si>
  <si>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</si>
  <si>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</si>
  <si>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</si>
  <si>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</si>
  <si>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</si>
  <si>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</si>
  <si>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</si>
  <si>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</si>
  <si>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</si>
  <si>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</si>
  <si>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</si>
  <si>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</si>
  <si>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</si>
  <si>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</si>
  <si>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</si>
  <si>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</si>
  <si>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</si>
  <si>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</si>
  <si>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</si>
  <si>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</si>
  <si>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</si>
  <si>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</si>
  <si>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</si>
  <si>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</si>
  <si>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</si>
  <si>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</si>
  <si>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</si>
  <si>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</si>
  <si>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</si>
  <si>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</si>
  <si>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</si>
  <si>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</si>
  <si>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</si>
  <si>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</si>
  <si>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</si>
  <si>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</si>
  <si>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</si>
  <si>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</si>
  <si>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</si>
  <si>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</si>
  <si>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</si>
  <si>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</si>
  <si>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</si>
  <si>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</si>
  <si>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</si>
  <si>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</si>
  <si>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</si>
  <si>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</si>
  <si>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</si>
  <si>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</si>
  <si>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</si>
  <si>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</si>
  <si>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</si>
  <si>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</si>
  <si>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</si>
  <si>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</si>
  <si>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</si>
  <si>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</si>
  <si>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</si>
  <si>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</si>
  <si>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</si>
  <si>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</si>
  <si>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</si>
  <si>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</si>
  <si>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</si>
  <si>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</si>
  <si>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</si>
  <si>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</si>
  <si>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</si>
  <si>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</si>
  <si>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</si>
  <si>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</si>
  <si>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</si>
  <si>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</si>
  <si>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</si>
  <si>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</si>
  <si>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</si>
  <si>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</si>
  <si>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</si>
  <si>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</si>
  <si>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</si>
  <si>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</si>
  <si>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</si>
  <si>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</si>
  <si>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</si>
  <si>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</si>
  <si>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</si>
  <si>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</si>
  <si>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</si>
  <si>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</si>
  <si>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</si>
  <si>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</si>
  <si>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</si>
  <si>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</si>
  <si>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</si>
  <si>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</si>
  <si>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</si>
  <si>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</si>
  <si>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</si>
  <si>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</si>
  <si>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</si>
  <si>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</si>
  <si>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</si>
  <si>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</si>
  <si>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</si>
  <si>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</si>
  <si>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</si>
  <si>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</si>
  <si>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</si>
  <si>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</si>
  <si>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</si>
  <si>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</si>
  <si>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</si>
  <si>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</si>
  <si>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</si>
  <si>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</si>
  <si>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</si>
  <si>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</si>
  <si>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</si>
  <si>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</si>
  <si>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</si>
  <si>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</si>
  <si>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</si>
  <si>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</si>
  <si>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</si>
  <si>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</si>
  <si>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</si>
  <si>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</si>
  <si>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</si>
  <si>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</si>
  <si>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</si>
  <si>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</si>
  <si>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</si>
  <si>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</si>
  <si>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</si>
  <si>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</si>
  <si>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</si>
  <si>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</si>
  <si>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</si>
  <si>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</si>
  <si>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</si>
  <si>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</si>
  <si>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</si>
  <si>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</si>
  <si>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</si>
  <si>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</si>
  <si>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</si>
  <si>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</si>
  <si>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</si>
  <si>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</si>
  <si>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</si>
  <si>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</si>
  <si>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</si>
  <si>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</si>
  <si>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</si>
  <si>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</si>
  <si>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</si>
  <si>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</si>
  <si>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</si>
  <si>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</si>
  <si>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</si>
  <si>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</si>
  <si>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</si>
  <si>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</si>
  <si>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</si>
  <si>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</si>
  <si>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</si>
  <si>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</si>
  <si>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</si>
  <si>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</si>
  <si>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</si>
  <si>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</si>
  <si>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</si>
  <si>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</si>
  <si>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</si>
  <si>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</si>
  <si>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</si>
  <si>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</si>
  <si>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</si>
  <si>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</si>
  <si>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</si>
  <si>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</si>
  <si>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</si>
  <si>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</si>
  <si>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</si>
  <si>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</si>
  <si>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</si>
  <si>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</si>
  <si>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</si>
  <si>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</si>
  <si>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</si>
  <si>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</si>
  <si>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</si>
  <si>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</si>
  <si>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</si>
  <si>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</si>
  <si>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</si>
  <si>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</si>
  <si>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</si>
  <si>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</si>
  <si>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</si>
  <si>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</si>
  <si>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</si>
  <si>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</si>
  <si>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</si>
  <si>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</si>
  <si>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</si>
  <si>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</si>
  <si>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</si>
  <si>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</si>
  <si>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</si>
  <si>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</si>
  <si>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</si>
  <si>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</si>
  <si>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</si>
  <si>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</si>
  <si>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</si>
  <si>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</si>
  <si>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</si>
  <si>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</si>
  <si>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</si>
  <si>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</si>
  <si>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</si>
  <si>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</si>
  <si>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</si>
  <si>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</si>
  <si>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</si>
  <si>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</si>
  <si>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</si>
  <si>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</si>
  <si>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</si>
  <si>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</si>
  <si>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</si>
  <si>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</si>
  <si>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</si>
  <si>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</si>
  <si>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</si>
  <si>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</si>
  <si>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</si>
  <si>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</si>
  <si>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</si>
  <si>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</si>
  <si>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</si>
  <si>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</si>
  <si>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</si>
  <si>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</si>
  <si>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</si>
  <si>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</si>
  <si>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</si>
  <si>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</si>
  <si>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</si>
  <si>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</si>
  <si>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</si>
  <si>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</si>
  <si>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</si>
  <si>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</si>
  <si>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</si>
  <si>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</si>
  <si>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</si>
  <si>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</si>
  <si>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</si>
  <si>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</si>
  <si>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</si>
  <si>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</si>
  <si>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</si>
  <si>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</si>
  <si>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</si>
  <si>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</si>
  <si>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</si>
  <si>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</si>
  <si>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</si>
  <si>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</si>
  <si>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</si>
  <si>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</si>
  <si>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</si>
  <si>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</si>
  <si>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</si>
  <si>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</si>
  <si>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</si>
  <si>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</si>
  <si>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</si>
  <si>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</si>
  <si>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</si>
  <si>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</si>
  <si>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</si>
  <si>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</si>
  <si>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</si>
  <si>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</si>
  <si>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</si>
  <si>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</si>
  <si>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</si>
  <si>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</si>
  <si>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</si>
  <si>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</si>
  <si>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</si>
  <si>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</si>
  <si>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</si>
  <si>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</si>
  <si>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</si>
  <si>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</si>
  <si>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</si>
  <si>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</si>
  <si>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</si>
  <si>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</si>
  <si>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</si>
  <si>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</si>
  <si>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</si>
  <si>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</si>
  <si>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</si>
  <si>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</si>
  <si>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</si>
  <si>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</si>
  <si>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</si>
  <si>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</si>
  <si>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</si>
  <si>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</si>
  <si>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</si>
  <si>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</si>
  <si>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</si>
  <si>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</si>
  <si>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</si>
  <si>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</si>
  <si>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</si>
  <si>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</si>
  <si>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</si>
  <si>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</si>
  <si>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</si>
  <si>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</si>
  <si>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</si>
  <si>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</si>
  <si>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</si>
  <si>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</si>
  <si>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</si>
  <si>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</si>
  <si>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</si>
  <si>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</si>
  <si>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</si>
  <si>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</si>
  <si>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</si>
  <si>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</si>
  <si>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</si>
  <si>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</si>
  <si>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</si>
  <si>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</si>
  <si>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</si>
  <si>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</si>
  <si>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</si>
  <si>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</si>
  <si>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</si>
  <si>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</si>
  <si>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</si>
  <si>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</si>
  <si>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</si>
  <si>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</si>
  <si>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</si>
  <si>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</si>
  <si>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</si>
  <si>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</si>
  <si>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</si>
  <si>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</si>
  <si>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</si>
  <si>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</si>
  <si>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</si>
  <si>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</si>
  <si>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</si>
  <si>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</si>
  <si>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</si>
  <si>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</si>
  <si>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</si>
  <si>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</si>
  <si>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</si>
  <si>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</si>
  <si>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</si>
  <si>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</si>
  <si>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</si>
  <si>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</si>
  <si>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</si>
  <si>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</si>
  <si>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</si>
  <si>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</si>
  <si>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</si>
  <si>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</si>
  <si>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</si>
  <si>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</si>
  <si>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</si>
  <si>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</si>
  <si>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</si>
  <si>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</si>
  <si>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</si>
  <si>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</si>
  <si>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</si>
  <si>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</si>
  <si>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</si>
  <si>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</si>
  <si>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</si>
  <si>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</si>
  <si>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</si>
  <si>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</si>
  <si>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</si>
  <si>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</si>
  <si>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</si>
  <si>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</si>
  <si>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</si>
  <si>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</si>
  <si>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</si>
  <si>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</si>
  <si>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</si>
  <si>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</si>
  <si>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</si>
  <si>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</si>
  <si>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</si>
  <si>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</si>
  <si>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</si>
  <si>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</si>
  <si>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</si>
  <si>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</si>
  <si>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</si>
  <si>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</si>
  <si>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</si>
  <si>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</si>
  <si>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</si>
  <si>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</si>
  <si>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</si>
  <si>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</si>
  <si>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</si>
  <si>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</si>
  <si>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</si>
  <si>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</si>
  <si>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</si>
  <si>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</si>
  <si>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</si>
  <si>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</si>
  <si>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</si>
  <si>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</si>
  <si>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</si>
  <si>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</si>
  <si>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</si>
  <si>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</si>
  <si>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</si>
  <si>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</si>
  <si>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</si>
  <si>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</si>
  <si>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</si>
  <si>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</si>
  <si>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</si>
  <si>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</si>
  <si>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</si>
  <si>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</si>
  <si>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</si>
  <si>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</si>
  <si>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</si>
  <si>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</si>
  <si>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</si>
  <si>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</si>
  <si>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</si>
  <si>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</si>
  <si>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</si>
  <si>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</si>
  <si>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</si>
  <si>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</si>
  <si>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</si>
  <si>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</si>
  <si>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</si>
  <si>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</si>
  <si>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</si>
  <si>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</si>
  <si>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</si>
  <si>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</si>
  <si>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</si>
  <si>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</si>
  <si>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</si>
  <si>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</si>
  <si>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</si>
  <si>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</si>
  <si>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</si>
  <si>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</si>
  <si>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</si>
  <si>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</si>
  <si>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</si>
  <si>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</si>
  <si>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</si>
  <si>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</si>
  <si>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</si>
  <si>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</si>
  <si>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</si>
  <si>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</si>
  <si>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</si>
  <si>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</si>
  <si>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</si>
  <si>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</si>
  <si>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</si>
  <si>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</si>
  <si>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</si>
  <si>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</si>
  <si>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</si>
  <si>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</si>
  <si>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</si>
  <si>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</si>
  <si>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</si>
  <si>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</si>
  <si>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</si>
  <si>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</si>
  <si>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</si>
  <si>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</si>
  <si>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</si>
  <si>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</si>
  <si>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</si>
  <si>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</si>
  <si>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</si>
  <si>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</si>
  <si>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</si>
  <si>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</si>
  <si>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</si>
  <si>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</si>
  <si>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</si>
  <si>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</si>
  <si>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</si>
  <si>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</si>
  <si>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</si>
  <si>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</si>
  <si>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</si>
  <si>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</si>
  <si>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</si>
  <si>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</si>
  <si>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</si>
  <si>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</si>
  <si>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</si>
  <si>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</si>
  <si>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</si>
  <si>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</si>
  <si>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</si>
  <si>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</si>
  <si>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</si>
  <si>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</si>
  <si>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</si>
  <si>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</si>
  <si>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</si>
  <si>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</si>
  <si>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</si>
  <si>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</si>
  <si>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</si>
  <si>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</si>
  <si>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</si>
  <si>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</si>
  <si>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</si>
  <si>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</si>
  <si>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</si>
  <si>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</si>
  <si>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</si>
  <si>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</si>
  <si>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</si>
  <si>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</si>
  <si>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</si>
  <si>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</si>
  <si>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</si>
  <si>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</si>
  <si>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</si>
  <si>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</si>
  <si>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</si>
  <si>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</si>
  <si>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</si>
  <si>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</si>
  <si>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</si>
  <si>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</si>
  <si>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</si>
  <si>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</si>
  <si>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</si>
  <si>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</si>
  <si>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</si>
  <si>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</si>
  <si>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</si>
  <si>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</si>
  <si>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</si>
  <si>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</si>
  <si>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</si>
  <si>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</si>
  <si>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</si>
  <si>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</si>
  <si>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</si>
  <si>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</si>
  <si>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</si>
  <si>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</si>
  <si>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</si>
  <si>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</si>
  <si>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</si>
  <si>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</si>
  <si>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</si>
  <si>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</si>
  <si>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</si>
  <si>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</si>
  <si>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</si>
  <si>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</si>
  <si>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</si>
  <si>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</si>
  <si>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</si>
  <si>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</si>
  <si>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</si>
  <si>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</si>
  <si>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</si>
  <si>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</si>
  <si>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</si>
  <si>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</si>
  <si>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</si>
  <si>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</si>
  <si>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</si>
  <si>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</si>
  <si>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</si>
  <si>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</si>
  <si>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</si>
  <si>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</si>
  <si>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</si>
  <si>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</si>
  <si>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</si>
  <si>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</si>
  <si>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</si>
  <si>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</si>
  <si>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</si>
  <si>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</si>
  <si>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</si>
  <si>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</si>
  <si>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</si>
  <si>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</si>
  <si>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</si>
  <si>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</si>
  <si>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</si>
  <si>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</si>
  <si>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</si>
  <si>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</si>
  <si>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</si>
  <si>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</si>
  <si>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</si>
  <si>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</si>
  <si>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</si>
  <si>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</si>
  <si>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</si>
  <si>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</si>
  <si>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</si>
  <si>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</si>
  <si>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</si>
  <si>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</si>
  <si>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</si>
  <si>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</si>
  <si>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</si>
  <si>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</si>
  <si>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</si>
  <si>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</si>
  <si>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</si>
  <si>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</si>
  <si>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</si>
  <si>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</si>
  <si>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</si>
  <si>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</si>
  <si>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</si>
  <si>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</si>
  <si>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</si>
  <si>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</si>
  <si>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</si>
  <si>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</si>
  <si>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</si>
  <si>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</si>
  <si>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</si>
  <si>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</si>
  <si>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</si>
  <si>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</si>
  <si>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</si>
  <si>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</si>
  <si>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</si>
  <si>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</si>
  <si>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</si>
  <si>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</si>
  <si>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</si>
  <si>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</si>
  <si>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</si>
  <si>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</si>
  <si>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</si>
  <si>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</si>
  <si>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</si>
  <si>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</si>
  <si>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</si>
  <si>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</si>
  <si>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</si>
  <si>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</si>
  <si>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</si>
  <si>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</si>
  <si>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</si>
  <si>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</si>
  <si>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</si>
  <si>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</si>
  <si>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</si>
  <si>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</si>
  <si>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</si>
  <si>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</si>
  <si>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</si>
  <si>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</si>
  <si>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</si>
  <si>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</si>
  <si>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</si>
  <si>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</si>
  <si>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</si>
  <si>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</si>
  <si>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</si>
  <si>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</si>
  <si>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</si>
  <si>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</si>
  <si>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</si>
  <si>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</si>
  <si>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</si>
  <si>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</si>
  <si>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</si>
  <si>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</si>
  <si>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</si>
  <si>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</si>
  <si>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</si>
  <si>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</si>
  <si>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</si>
  <si>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</si>
  <si>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</si>
  <si>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</si>
  <si>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</si>
  <si>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</si>
  <si>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</si>
  <si>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</si>
  <si>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</si>
  <si>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</si>
  <si>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</si>
  <si>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</si>
  <si>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</si>
  <si>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</si>
  <si>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</si>
  <si>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</si>
  <si>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</si>
  <si>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</si>
  <si>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</si>
  <si>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</si>
  <si>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</si>
  <si>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</si>
  <si>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</si>
  <si>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</si>
  <si>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</si>
  <si>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</si>
  <si>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</si>
  <si>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</si>
  <si>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</si>
  <si>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</si>
  <si>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</si>
  <si>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</si>
  <si>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</si>
  <si>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</si>
  <si>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</si>
  <si>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</si>
  <si>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</si>
  <si>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</si>
  <si>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</si>
  <si>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</si>
  <si>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</si>
  <si>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</si>
  <si>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</si>
  <si>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</si>
  <si>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</si>
  <si>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</si>
  <si>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</si>
  <si>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</si>
  <si>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</si>
  <si>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</si>
  <si>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</si>
  <si>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</si>
  <si>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</si>
  <si>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</si>
  <si>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</si>
  <si>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</si>
  <si>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</si>
  <si>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</si>
  <si>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</si>
  <si>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</si>
  <si>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</si>
  <si>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</si>
  <si>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</si>
  <si>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</si>
  <si>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</si>
  <si>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</si>
  <si>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</si>
  <si>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</si>
  <si>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</si>
  <si>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</si>
  <si>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</si>
  <si>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</si>
  <si>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</si>
  <si>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</si>
  <si>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</si>
  <si>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</si>
  <si>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</si>
  <si>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</si>
  <si>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</si>
  <si>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</si>
  <si>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</si>
  <si>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</si>
  <si>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</si>
  <si>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</si>
  <si>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</si>
  <si>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</si>
  <si>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</si>
  <si>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</si>
  <si>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</si>
  <si>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</si>
  <si>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</si>
  <si>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</si>
  <si>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</si>
  <si>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</si>
  <si>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</si>
  <si>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</si>
  <si>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</si>
  <si>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</si>
  <si>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</si>
  <si>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</si>
  <si>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</si>
  <si>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</si>
  <si>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</si>
  <si>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</si>
  <si>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</si>
  <si>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</si>
  <si>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</si>
  <si>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</si>
  <si>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</si>
  <si>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</si>
  <si>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</si>
  <si>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</si>
  <si>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</si>
  <si>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</si>
  <si>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</si>
  <si>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</si>
  <si>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</si>
  <si>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</si>
  <si>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</si>
  <si>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</si>
  <si>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</si>
  <si>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</si>
  <si>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</si>
  <si>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</si>
  <si>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</si>
  <si>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</si>
  <si>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</si>
  <si>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</si>
  <si>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</si>
  <si>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</si>
  <si>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</si>
  <si>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</si>
  <si>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</si>
  <si>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</si>
  <si>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</si>
  <si>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</si>
  <si>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</si>
  <si>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</si>
  <si>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</si>
  <si>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</si>
  <si>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</si>
  <si>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</si>
  <si>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</si>
  <si>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</si>
  <si>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</si>
  <si>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</si>
  <si>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</si>
  <si>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</si>
  <si>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</si>
  <si>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</si>
  <si>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</si>
  <si>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</si>
  <si>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</si>
  <si>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</si>
  <si>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</si>
  <si>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</si>
  <si>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</si>
  <si>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</si>
  <si>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</si>
  <si>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</si>
  <si>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</si>
  <si>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</si>
  <si>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</si>
  <si>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</si>
  <si>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</si>
  <si>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</si>
  <si>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</si>
  <si>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</si>
  <si>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</si>
  <si>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</si>
  <si>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</si>
  <si>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</si>
  <si>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</si>
  <si>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</si>
  <si>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</si>
  <si>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</si>
  <si>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</si>
  <si>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</si>
  <si>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</si>
  <si>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</si>
  <si>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</si>
  <si>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</si>
  <si>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</si>
  <si>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</si>
  <si>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</si>
  <si>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</si>
  <si>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</si>
  <si>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</si>
  <si>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</si>
  <si>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</si>
  <si>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</si>
  <si>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</si>
  <si>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</si>
  <si>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</si>
  <si>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</si>
  <si>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</si>
  <si>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</si>
  <si>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</si>
  <si>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</si>
  <si>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</si>
  <si>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</si>
  <si>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</si>
  <si>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</si>
  <si>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</si>
  <si>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</si>
  <si>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</si>
  <si>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</si>
  <si>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</si>
  <si>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</si>
  <si>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</si>
  <si>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</si>
  <si>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</si>
  <si>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</si>
  <si>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</si>
  <si>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</si>
  <si>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</si>
  <si>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</si>
  <si>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</si>
  <si>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</si>
  <si>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</si>
  <si>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</si>
  <si>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</si>
  <si>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</si>
  <si>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</si>
  <si>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</si>
  <si>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</si>
  <si>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</si>
  <si>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</si>
  <si>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</si>
  <si>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</si>
  <si>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</si>
  <si>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</si>
  <si>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</si>
  <si>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</si>
  <si>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</si>
  <si>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</si>
  <si>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</si>
  <si>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</si>
  <si>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</si>
  <si>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</si>
  <si>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</si>
  <si>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</si>
  <si>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</si>
  <si>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</si>
  <si>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</si>
  <si>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</si>
  <si>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</si>
  <si>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</si>
  <si>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</si>
  <si>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</si>
  <si>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</si>
  <si>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</si>
  <si>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</si>
  <si>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</si>
  <si>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</si>
  <si>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</si>
  <si>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</si>
  <si>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</si>
  <si>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</si>
  <si>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</si>
  <si>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</si>
  <si>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</si>
  <si>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</si>
  <si>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</si>
  <si>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</si>
  <si>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</si>
  <si>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</si>
  <si>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</si>
  <si>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</si>
  <si>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</si>
  <si>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</si>
  <si>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</si>
  <si>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</si>
  <si>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</si>
  <si>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</si>
  <si>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</si>
  <si>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</si>
  <si>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</si>
  <si>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</si>
  <si>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</si>
  <si>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</si>
  <si>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</si>
  <si>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</si>
  <si>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</si>
  <si>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</si>
  <si>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</si>
  <si>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</si>
  <si>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</si>
  <si>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</si>
  <si>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</si>
  <si>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</si>
  <si>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</si>
  <si>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</si>
  <si>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</si>
  <si>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</si>
  <si>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</si>
  <si>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</si>
  <si>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</si>
  <si>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</si>
  <si>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</si>
  <si>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</si>
  <si>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</si>
  <si>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</si>
  <si>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</si>
  <si>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</si>
  <si>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</si>
  <si>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</si>
  <si>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</si>
  <si>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</si>
  <si>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</si>
  <si>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</si>
  <si>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</si>
  <si>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</si>
  <si>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</si>
  <si>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</si>
  <si>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</si>
  <si>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</si>
  <si>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</si>
  <si>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</si>
  <si>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</si>
  <si>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</si>
  <si>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</si>
  <si>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</si>
  <si>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</si>
  <si>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</si>
  <si>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</si>
  <si>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</si>
  <si>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</si>
  <si>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</si>
  <si>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</si>
  <si>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</si>
  <si>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</si>
  <si>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</si>
  <si>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</si>
  <si>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</si>
  <si>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</si>
  <si>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</si>
  <si>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</si>
  <si>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</si>
  <si>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</si>
  <si>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</si>
  <si>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</si>
  <si>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</si>
  <si>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</si>
  <si>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</si>
  <si>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</si>
  <si>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</si>
  <si>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</si>
  <si>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</si>
  <si>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</si>
  <si>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</si>
  <si>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</si>
  <si>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</si>
  <si>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</si>
  <si>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</si>
  <si>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</si>
  <si>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</si>
  <si>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</si>
  <si>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</si>
  <si>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</si>
  <si>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</si>
  <si>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</si>
  <si>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</si>
  <si>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</si>
  <si>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</si>
  <si>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</si>
  <si>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</si>
  <si>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</si>
  <si>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</si>
  <si>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</si>
  <si>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</si>
  <si>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</si>
  <si>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</si>
  <si>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</si>
  <si>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</si>
  <si>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</si>
  <si>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</si>
  <si>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</si>
  <si>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</si>
  <si>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</si>
  <si>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</si>
  <si>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</si>
  <si>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</si>
  <si>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</si>
  <si>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</si>
  <si>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</si>
  <si>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</si>
  <si>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</si>
  <si>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</si>
  <si>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</si>
  <si>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</si>
  <si>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</si>
  <si>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</si>
  <si>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</si>
  <si>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</si>
  <si>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</si>
  <si>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</si>
  <si>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</si>
  <si>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</si>
  <si>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</si>
  <si>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</si>
  <si>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</si>
  <si>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</si>
  <si>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</si>
  <si>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</si>
  <si>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</si>
  <si>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</si>
  <si>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</si>
  <si>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</si>
  <si>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</si>
  <si>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</si>
  <si>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</si>
  <si>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</si>
  <si>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</si>
  <si>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</si>
  <si>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</si>
  <si>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</si>
  <si>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</si>
  <si>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</si>
  <si>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</si>
  <si>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</si>
  <si>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</si>
  <si>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</si>
  <si>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</si>
  <si>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</si>
  <si>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</si>
  <si>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</si>
  <si>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</si>
  <si>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</si>
  <si>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</si>
  <si>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</si>
  <si>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</si>
  <si>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</si>
  <si>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</si>
  <si>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</si>
  <si>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</si>
  <si>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</si>
  <si>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</si>
  <si>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</si>
  <si>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</si>
  <si>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</si>
  <si>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</si>
  <si>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</si>
  <si>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</si>
  <si>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</si>
  <si>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</si>
  <si>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</si>
  <si>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</si>
  <si>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</si>
  <si>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</si>
  <si>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</si>
  <si>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</si>
  <si>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</si>
  <si>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</si>
  <si>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</si>
  <si>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</si>
  <si>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</si>
  <si>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</si>
  <si>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</si>
  <si>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</si>
  <si>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</si>
  <si>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</si>
  <si>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</si>
  <si>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</si>
  <si>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</si>
  <si>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</si>
  <si>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</si>
  <si>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</si>
  <si>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</si>
  <si>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</si>
  <si>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</si>
  <si>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</si>
  <si>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</si>
  <si>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</si>
  <si>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</si>
  <si>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</si>
  <si>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</si>
  <si>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</si>
  <si>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</si>
  <si>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</si>
  <si>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</si>
  <si>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</si>
  <si>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</si>
  <si>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</si>
  <si>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</si>
  <si>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</si>
  <si>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</si>
  <si>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</si>
  <si>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</si>
  <si>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</si>
  <si>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</si>
  <si>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</si>
  <si>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</si>
  <si>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</si>
  <si>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</si>
  <si>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</si>
  <si>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</si>
  <si>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</si>
  <si>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</si>
  <si>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</si>
  <si>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</si>
  <si>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</si>
  <si>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</si>
  <si>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</si>
  <si>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</si>
  <si>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</si>
  <si>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</si>
  <si>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</si>
  <si>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</si>
  <si>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</si>
  <si>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</si>
  <si>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</si>
  <si>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</si>
  <si>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</si>
  <si>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</si>
  <si>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</si>
  <si>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</si>
  <si>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</si>
  <si>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</si>
  <si>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</si>
  <si>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</si>
  <si>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</si>
  <si>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</si>
  <si>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</si>
  <si>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</si>
  <si>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</si>
  <si>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</si>
  <si>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</si>
  <si>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</si>
  <si>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</si>
  <si>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</si>
  <si>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</si>
  <si>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</si>
  <si>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</si>
  <si>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</si>
  <si>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</si>
  <si>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</si>
  <si>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</si>
  <si>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</si>
  <si>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</si>
  <si>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</si>
  <si>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</si>
  <si>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</si>
  <si>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</si>
  <si>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</si>
  <si>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</si>
  <si>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</si>
  <si>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</si>
  <si>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</si>
  <si>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</si>
  <si>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</si>
  <si>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</si>
  <si>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</si>
  <si>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</si>
  <si>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</si>
  <si>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</si>
  <si>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</si>
  <si>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</si>
  <si>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</si>
  <si>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</si>
  <si>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</si>
  <si>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</si>
  <si>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</si>
  <si>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</si>
  <si>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</si>
  <si>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</si>
  <si>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</si>
  <si>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</si>
  <si>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</si>
  <si>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</si>
  <si>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</si>
  <si>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</si>
  <si>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</si>
  <si>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</si>
  <si>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</si>
  <si>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</si>
  <si>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</si>
  <si>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</si>
  <si>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</si>
  <si>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</si>
  <si>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</si>
  <si>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</si>
  <si>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</si>
  <si>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</si>
  <si>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</si>
  <si>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</si>
  <si>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</si>
  <si>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</si>
  <si>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</si>
  <si>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</si>
  <si>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</si>
  <si>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</si>
  <si>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</si>
  <si>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</si>
  <si>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</si>
  <si>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</si>
  <si>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</si>
  <si>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</si>
  <si>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</si>
  <si>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</si>
  <si>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</si>
  <si>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</si>
  <si>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</si>
  <si>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</si>
  <si>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</si>
  <si>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</si>
  <si>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</si>
  <si>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</si>
  <si>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</si>
  <si>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</si>
  <si>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</si>
  <si>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</si>
  <si>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</si>
  <si>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</si>
  <si>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</si>
  <si>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</si>
  <si>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</si>
  <si>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</si>
  <si>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</si>
  <si>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</si>
  <si>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</si>
  <si>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</si>
  <si>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</si>
  <si>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</si>
  <si>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</si>
  <si>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</si>
  <si>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</si>
  <si>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</si>
  <si>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</si>
  <si>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</si>
  <si>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</si>
  <si>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</si>
  <si>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</si>
  <si>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</si>
  <si>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</si>
  <si>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</si>
  <si>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</si>
  <si>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</si>
  <si>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</si>
  <si>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</si>
  <si>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</si>
  <si>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</si>
  <si>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</si>
  <si>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</si>
  <si>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</si>
  <si>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</si>
  <si>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</si>
  <si>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</si>
  <si>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</si>
  <si>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</si>
  <si>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</si>
  <si>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</si>
  <si>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</si>
  <si>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</si>
  <si>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</si>
  <si>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</si>
  <si>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</si>
  <si>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</si>
  <si>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</si>
  <si>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</si>
  <si>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</si>
  <si>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</si>
  <si>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</si>
  <si>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</si>
  <si>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</si>
  <si>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</si>
  <si>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</si>
  <si>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</si>
  <si>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</si>
  <si>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</si>
  <si>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</si>
  <si>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</si>
  <si>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</si>
  <si>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</si>
  <si>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</si>
  <si>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</si>
  <si>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</si>
  <si>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</si>
  <si>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</si>
  <si>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</si>
  <si>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</si>
  <si>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</si>
  <si>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</si>
  <si>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</si>
  <si>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</si>
  <si>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</si>
  <si>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</si>
  <si>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</si>
  <si>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</si>
  <si>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</si>
  <si>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</si>
  <si>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</si>
  <si>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</si>
  <si>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</si>
  <si>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</si>
  <si>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</si>
  <si>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</si>
  <si>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</si>
  <si>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</si>
  <si>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</si>
  <si>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</si>
  <si>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</si>
  <si>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</si>
  <si>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</si>
  <si>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</si>
  <si>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</si>
  <si>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</si>
  <si>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</si>
  <si>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</si>
  <si>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</si>
  <si>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</si>
  <si>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</si>
  <si>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</si>
  <si>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</si>
  <si>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</si>
  <si>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</si>
  <si>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</si>
  <si>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</si>
  <si>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</si>
  <si>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</si>
  <si>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</si>
  <si>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</si>
  <si>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</si>
  <si>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</si>
  <si>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</si>
  <si>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</si>
  <si>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</si>
  <si>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</si>
  <si>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</si>
  <si>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</si>
  <si>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</si>
  <si>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</si>
  <si>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</si>
  <si>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</si>
  <si>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</si>
  <si>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</si>
  <si>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</si>
  <si>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</si>
  <si>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</si>
  <si>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</si>
  <si>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</si>
  <si>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</si>
  <si>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</si>
  <si>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</si>
  <si>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</si>
  <si>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</si>
  <si>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</si>
  <si>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</si>
  <si>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</si>
  <si>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</si>
  <si>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</si>
  <si>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</si>
  <si>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</si>
  <si>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</si>
  <si>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</si>
  <si>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</si>
  <si>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</si>
  <si>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</si>
  <si>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</si>
  <si>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</si>
  <si>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</si>
  <si>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</si>
  <si>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</si>
  <si>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</si>
  <si>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</si>
  <si>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</si>
  <si>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</si>
  <si>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</si>
  <si>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</si>
  <si>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</si>
  <si>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</si>
  <si>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</si>
  <si>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</si>
  <si>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</si>
  <si>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</si>
  <si>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</si>
  <si>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</si>
  <si>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</si>
  <si>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</si>
  <si>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</si>
  <si>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</si>
  <si>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</si>
  <si>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</si>
  <si>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</si>
  <si>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</si>
  <si>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</si>
  <si>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</si>
  <si>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</si>
  <si>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</si>
  <si>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</si>
  <si>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</si>
  <si>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</si>
  <si>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</si>
  <si>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</si>
  <si>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</si>
  <si>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</si>
  <si>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</si>
  <si>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</si>
  <si>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</si>
  <si>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</si>
  <si>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</si>
  <si>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</si>
  <si>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</si>
  <si>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</si>
  <si>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</si>
  <si>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</si>
  <si>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</si>
  <si>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</si>
  <si>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</si>
  <si>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</si>
  <si>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</si>
  <si>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</si>
  <si>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</si>
  <si>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</si>
  <si>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</si>
  <si>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</si>
  <si>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</si>
  <si>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</si>
  <si>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</si>
  <si>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</si>
  <si>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</si>
  <si>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</si>
  <si>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</si>
  <si>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</si>
  <si>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</si>
  <si>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</si>
  <si>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</si>
  <si>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</si>
  <si>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</si>
  <si>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</si>
  <si>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</si>
  <si>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</si>
  <si>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</si>
  <si>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</si>
  <si>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</si>
  <si>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</si>
  <si>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</si>
  <si>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</si>
  <si>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</si>
  <si>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</si>
  <si>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</si>
  <si>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</si>
  <si>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</si>
  <si>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</si>
  <si>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</si>
  <si>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</si>
  <si>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</si>
  <si>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</si>
  <si>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</si>
  <si>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</si>
  <si>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</si>
  <si>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</si>
  <si>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</si>
  <si>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</si>
  <si>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</si>
  <si>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</si>
  <si>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</si>
  <si>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</si>
  <si>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</si>
  <si>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</si>
  <si>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</si>
  <si>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</si>
  <si>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</si>
  <si>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</si>
  <si>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</si>
  <si>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</si>
  <si>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</si>
  <si>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</si>
  <si>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</si>
  <si>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</si>
  <si>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</si>
  <si>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</si>
  <si>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</si>
  <si>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</si>
  <si>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</si>
  <si>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</si>
  <si>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</si>
  <si>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</si>
  <si>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</si>
  <si>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</si>
  <si>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</si>
  <si>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</si>
  <si>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</si>
  <si>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</si>
  <si>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</si>
  <si>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</si>
  <si>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</si>
  <si>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</si>
  <si>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</si>
  <si>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</si>
  <si>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</si>
  <si>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</si>
  <si>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</si>
  <si>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</si>
  <si>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</si>
  <si>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</si>
  <si>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</si>
  <si>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</si>
  <si>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</si>
  <si>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</si>
  <si>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</si>
  <si>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</si>
  <si>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</si>
  <si>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</si>
  <si>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</si>
  <si>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</si>
  <si>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</si>
  <si>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</si>
  <si>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</si>
  <si>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</si>
  <si>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</si>
  <si>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</si>
  <si>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</si>
  <si>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</si>
  <si>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</si>
  <si>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</si>
  <si>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</si>
  <si>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</si>
  <si>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</si>
  <si>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</si>
  <si>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</si>
  <si>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</si>
  <si>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</si>
  <si>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</si>
  <si>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</si>
  <si>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</si>
  <si>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</si>
  <si>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</si>
  <si>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</si>
  <si>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</si>
  <si>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</si>
  <si>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</si>
  <si>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</si>
  <si>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</si>
  <si>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</si>
  <si>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</si>
  <si>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</si>
  <si>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</si>
  <si>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</si>
  <si>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</si>
  <si>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</si>
  <si>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</si>
  <si>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</si>
  <si>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</si>
  <si>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</si>
  <si>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</si>
  <si>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</si>
  <si>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</si>
  <si>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</si>
  <si>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</si>
  <si>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</si>
  <si>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</si>
  <si>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</si>
  <si>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</si>
  <si>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</si>
  <si>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</si>
  <si>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</si>
  <si>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</si>
  <si>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</si>
  <si>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</si>
  <si>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</si>
  <si>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</si>
  <si>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</si>
  <si>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</si>
  <si>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</si>
  <si>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</si>
  <si>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</si>
  <si>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</si>
  <si>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</si>
  <si>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</si>
  <si>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</si>
  <si>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</si>
  <si>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</si>
  <si>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</si>
  <si>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</si>
  <si>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</si>
  <si>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</si>
  <si>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</si>
  <si>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</si>
  <si>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</si>
  <si>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</si>
  <si>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</si>
  <si>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</si>
  <si>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</si>
  <si>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</si>
  <si>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</si>
  <si>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</si>
  <si>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</si>
  <si>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</si>
  <si>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</si>
  <si>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</si>
  <si>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</si>
  <si>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</si>
  <si>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</si>
  <si>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</si>
  <si>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</si>
  <si>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</si>
  <si>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</si>
  <si>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</si>
  <si>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</si>
  <si>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</si>
  <si>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</si>
  <si>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</si>
  <si>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</si>
  <si>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</si>
  <si>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</si>
  <si>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</si>
  <si>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</si>
  <si>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</si>
  <si>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</si>
  <si>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</si>
  <si>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</si>
  <si>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</si>
  <si>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</si>
  <si>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</si>
  <si>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</si>
  <si>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</si>
  <si>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</si>
  <si>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</si>
  <si>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</si>
  <si>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</si>
  <si>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</si>
  <si>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</si>
  <si>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</si>
  <si>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</si>
  <si>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</si>
  <si>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</si>
  <si>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</si>
  <si>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</si>
  <si>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</si>
  <si>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</si>
  <si>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</si>
  <si>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</si>
  <si>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</si>
  <si>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</si>
  <si>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</si>
  <si>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</si>
  <si>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</si>
  <si>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</si>
  <si>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</si>
  <si>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</si>
  <si>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</si>
  <si>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</si>
  <si>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</si>
  <si>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</si>
  <si>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</si>
  <si>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</si>
  <si>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</si>
  <si>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</si>
  <si>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</si>
  <si>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</si>
  <si>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</si>
  <si>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</si>
  <si>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</si>
  <si>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</si>
  <si>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</si>
  <si>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</si>
  <si>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</si>
  <si>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</si>
  <si>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</si>
  <si>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</si>
  <si>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</si>
  <si>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</si>
  <si>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</si>
  <si>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</si>
  <si>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</si>
  <si>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</si>
  <si>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</si>
  <si>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</si>
  <si>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</si>
  <si>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</si>
  <si>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</si>
  <si>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</si>
  <si>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</si>
  <si>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</si>
  <si>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</si>
  <si>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</si>
  <si>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</si>
  <si>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</si>
  <si>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</si>
  <si>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</si>
  <si>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</si>
  <si>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</si>
  <si>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</si>
  <si>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</si>
  <si>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</si>
  <si>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</si>
  <si>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</si>
  <si>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</si>
  <si>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</si>
  <si>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</si>
  <si>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</si>
  <si>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</si>
  <si>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</si>
  <si>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</si>
  <si>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</si>
  <si>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</si>
  <si>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</si>
  <si>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</si>
  <si>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</si>
  <si>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</si>
  <si>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</si>
  <si>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</si>
  <si>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</si>
  <si>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</si>
  <si>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</si>
  <si>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</si>
  <si>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</si>
  <si>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</si>
  <si>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</si>
  <si>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</si>
  <si>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</si>
  <si>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</si>
  <si>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</si>
  <si>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</si>
  <si>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</si>
  <si>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</si>
  <si>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</si>
  <si>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</si>
  <si>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</si>
  <si>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</si>
  <si>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</si>
  <si>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</si>
  <si>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</si>
  <si>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</si>
  <si>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</si>
  <si>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</si>
  <si>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</si>
  <si>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</si>
  <si>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</si>
  <si>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</si>
  <si>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</si>
  <si>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</si>
  <si>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</si>
  <si>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</si>
  <si>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</si>
  <si>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</si>
  <si>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</si>
  <si>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</si>
  <si>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</si>
  <si>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</si>
  <si>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</si>
  <si>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</si>
  <si>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</si>
  <si>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</si>
  <si>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</si>
  <si>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</si>
  <si>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</si>
  <si>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</si>
  <si>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</si>
  <si>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</si>
  <si>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</si>
  <si>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</si>
  <si>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</si>
  <si>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</si>
  <si>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</si>
  <si>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</si>
  <si>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</si>
  <si>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</si>
  <si>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</si>
  <si>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</si>
  <si>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</si>
  <si>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</si>
  <si>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</si>
  <si>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</si>
  <si>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</si>
  <si>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</si>
  <si>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</si>
  <si>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</si>
  <si>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</si>
  <si>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</si>
  <si>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</si>
  <si>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</si>
  <si>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</si>
  <si>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</si>
  <si>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</si>
  <si>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</si>
  <si>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</si>
  <si>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</si>
  <si>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</si>
  <si>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</si>
  <si>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</si>
  <si>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</si>
  <si>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</si>
  <si>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</si>
  <si>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</si>
  <si>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</si>
  <si>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</si>
  <si>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</si>
  <si>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</si>
  <si>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</si>
  <si>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</si>
  <si>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</si>
  <si>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</si>
  <si>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</si>
  <si>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</si>
  <si>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</si>
  <si>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</si>
  <si>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</si>
  <si>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</si>
  <si>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</si>
  <si>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</si>
  <si>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</si>
  <si>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</si>
  <si>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</si>
  <si>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</si>
  <si>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</si>
  <si>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</si>
  <si>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</si>
  <si>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</si>
  <si>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</si>
  <si>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</si>
  <si>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</si>
  <si>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</si>
  <si>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</si>
  <si>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</si>
  <si>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</si>
  <si>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</si>
  <si>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</si>
  <si>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</si>
  <si>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</si>
  <si>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</si>
  <si>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</si>
  <si>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</si>
  <si>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</si>
  <si>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</si>
  <si>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</si>
  <si>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</si>
  <si>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</si>
  <si>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</si>
  <si>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</si>
  <si>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</si>
  <si>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</si>
  <si>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</si>
  <si>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</si>
  <si>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</si>
  <si>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</si>
  <si>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</si>
  <si>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</si>
  <si>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</si>
  <si>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</si>
  <si>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</si>
  <si>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</si>
  <si>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</si>
  <si>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</si>
  <si>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</si>
  <si>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</si>
  <si>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</si>
  <si>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</si>
  <si>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</si>
  <si>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</si>
  <si>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</si>
  <si>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</si>
  <si>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</si>
  <si>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</si>
  <si>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</si>
  <si>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</si>
  <si>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</si>
  <si>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</si>
  <si>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</si>
  <si>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</si>
  <si>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</si>
  <si>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</si>
  <si>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</si>
  <si>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</si>
  <si>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</si>
  <si>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</si>
  <si>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</si>
  <si>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</si>
  <si>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</si>
  <si>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</si>
  <si>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</si>
  <si>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</si>
  <si>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</si>
  <si>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</si>
  <si>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</si>
  <si>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</si>
  <si>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</si>
  <si>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</si>
  <si>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</si>
  <si>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</si>
  <si>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</si>
  <si>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</si>
  <si>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</si>
  <si>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</si>
  <si>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</si>
  <si>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</si>
  <si>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</si>
  <si>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</si>
  <si>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</si>
  <si>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</si>
  <si>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</si>
  <si>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</si>
  <si>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</si>
  <si>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</si>
  <si>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</si>
  <si>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</si>
  <si>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</si>
  <si>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</si>
  <si>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</si>
  <si>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</si>
  <si>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</si>
  <si>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</si>
  <si>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</si>
  <si>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</si>
  <si>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</si>
  <si>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</si>
  <si>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</si>
  <si>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</si>
  <si>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</si>
  <si>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</si>
  <si>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</si>
  <si>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</si>
  <si>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</si>
  <si>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</si>
  <si>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</si>
  <si>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</si>
  <si>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</si>
  <si>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</si>
  <si>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</si>
  <si>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</si>
  <si>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</si>
  <si>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</si>
  <si>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</si>
  <si>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</si>
  <si>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</si>
  <si>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</si>
  <si>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</si>
  <si>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</si>
  <si>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</si>
  <si>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</si>
  <si>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</si>
  <si>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</si>
  <si>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</si>
  <si>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</si>
  <si>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</si>
  <si>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</si>
  <si>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</si>
  <si>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</si>
  <si>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</si>
  <si>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</si>
  <si>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</si>
  <si>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</si>
  <si>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</si>
  <si>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</si>
  <si>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</si>
  <si>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</si>
  <si>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</si>
  <si>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</si>
  <si>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</si>
  <si>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</si>
  <si>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</si>
  <si>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</si>
  <si>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</si>
  <si>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</si>
  <si>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</si>
  <si>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</si>
  <si>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</si>
  <si>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</si>
  <si>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</si>
  <si>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</si>
  <si>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</si>
  <si>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</si>
  <si>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</si>
  <si>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</si>
  <si>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</si>
  <si>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</si>
  <si>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</si>
  <si>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</si>
  <si>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</si>
  <si>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</si>
  <si>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</si>
  <si>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</si>
  <si>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</si>
  <si>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</si>
  <si>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</si>
  <si>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</si>
  <si>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</si>
  <si>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</si>
  <si>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</si>
  <si>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</si>
  <si>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</si>
  <si>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</si>
  <si>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</si>
  <si>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</si>
  <si>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</si>
  <si>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</si>
  <si>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</si>
  <si>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</si>
  <si>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</si>
  <si>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</si>
  <si>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</si>
  <si>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</si>
  <si>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</si>
  <si>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</si>
  <si>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</si>
  <si>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</si>
  <si>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</si>
  <si>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</si>
  <si>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</si>
  <si>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</si>
  <si>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</si>
  <si>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</si>
  <si>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</si>
  <si>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</si>
  <si>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</si>
  <si>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</si>
  <si>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</si>
  <si>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</si>
  <si>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</si>
  <si>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</si>
  <si>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</si>
  <si>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</si>
  <si>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</si>
  <si>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</si>
  <si>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</si>
  <si>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</si>
  <si>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</si>
  <si>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</si>
  <si>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</si>
  <si>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</si>
  <si>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</si>
  <si>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</si>
  <si>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</si>
  <si>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</si>
  <si>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</si>
  <si>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</si>
  <si>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</si>
  <si>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</si>
  <si>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</si>
  <si>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</si>
  <si>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</si>
  <si>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</si>
  <si>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</si>
  <si>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</si>
  <si>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</si>
  <si>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</si>
  <si>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</si>
  <si>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</si>
  <si>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</si>
  <si>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</si>
  <si>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</si>
  <si>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</si>
  <si>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</si>
  <si>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</si>
  <si>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</si>
  <si>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</si>
  <si>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</si>
  <si>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</si>
  <si>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</si>
  <si>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</si>
  <si>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</si>
  <si>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</si>
  <si>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</si>
  <si>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</si>
  <si>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</si>
  <si>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</si>
  <si>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</si>
  <si>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</si>
  <si>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</si>
  <si>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</si>
  <si>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</si>
  <si>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</si>
  <si>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</si>
  <si>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</si>
  <si>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</si>
  <si>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</si>
  <si>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</si>
  <si>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</si>
  <si>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</si>
  <si>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</si>
  <si>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</si>
  <si>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</si>
  <si>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</si>
  <si>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</si>
  <si>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</si>
  <si>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</si>
  <si>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</si>
  <si>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</si>
  <si>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</si>
  <si>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</si>
  <si>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</si>
  <si>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</si>
  <si>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</si>
  <si>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</si>
  <si>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</si>
  <si>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</si>
  <si>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</si>
  <si>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</si>
  <si>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</si>
  <si>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</si>
  <si>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</si>
  <si>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</si>
  <si>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</si>
  <si>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</si>
  <si>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</si>
  <si>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</si>
  <si>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</si>
  <si>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</si>
  <si>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</si>
  <si>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</si>
  <si>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</si>
  <si>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</si>
  <si>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</si>
  <si>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</si>
  <si>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</si>
  <si>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</si>
  <si>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</si>
  <si>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</si>
  <si>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</si>
  <si>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</si>
  <si>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</si>
  <si>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</si>
  <si>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</si>
  <si>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</si>
  <si>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</si>
  <si>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</si>
  <si>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</si>
  <si>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</si>
  <si>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</si>
  <si>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</si>
  <si>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</si>
  <si>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</si>
  <si>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</si>
  <si>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</si>
  <si>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</si>
  <si>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</si>
  <si>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</si>
  <si>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</si>
  <si>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</si>
  <si>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</si>
  <si>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</si>
  <si>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</si>
  <si>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</si>
  <si>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</si>
  <si>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</si>
  <si>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</si>
  <si>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</si>
  <si>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</si>
  <si>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</si>
  <si>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</si>
  <si>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</si>
  <si>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</si>
  <si>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</si>
  <si>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</si>
  <si>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</si>
  <si>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</si>
  <si>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</si>
  <si>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</si>
  <si>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</si>
  <si>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</si>
  <si>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</si>
  <si>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</si>
  <si>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</si>
  <si>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</si>
  <si>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</si>
  <si>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</si>
  <si>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</si>
  <si>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</si>
  <si>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</si>
  <si>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</si>
  <si>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</si>
  <si>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</si>
  <si>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</si>
  <si>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</si>
  <si>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</si>
  <si>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</si>
  <si>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</si>
  <si>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</si>
  <si>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</si>
  <si>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</si>
  <si>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</si>
  <si>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</si>
  <si>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</si>
  <si>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</si>
  <si>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</si>
  <si>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</si>
  <si>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</si>
  <si>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</si>
  <si>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</si>
  <si>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</si>
  <si>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</si>
  <si>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</si>
  <si>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</si>
  <si>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</si>
  <si>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</si>
  <si>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</si>
  <si>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</si>
  <si>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</si>
  <si>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</si>
  <si>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</si>
  <si>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</si>
  <si>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</si>
  <si>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</si>
  <si>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</si>
  <si>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</si>
  <si>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</si>
  <si>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</si>
  <si>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</si>
  <si>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</si>
  <si>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</si>
  <si>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</si>
  <si>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</si>
  <si>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</si>
  <si>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</si>
  <si>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</si>
  <si>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</si>
  <si>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</si>
  <si>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</si>
  <si>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</si>
  <si>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</si>
  <si>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</si>
  <si>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</si>
  <si>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</si>
  <si>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</si>
  <si>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</si>
  <si>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</si>
  <si>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</si>
  <si>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</si>
  <si>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</si>
  <si>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</si>
  <si>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</si>
  <si>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</si>
  <si>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</si>
  <si>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</si>
  <si>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</si>
  <si>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</si>
  <si>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</si>
  <si>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</si>
  <si>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</si>
  <si>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</si>
  <si>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</si>
  <si>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</si>
  <si>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</si>
  <si>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</si>
  <si>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</si>
  <si>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</si>
  <si>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</si>
  <si>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</si>
  <si>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</si>
  <si>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</si>
  <si>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</si>
  <si>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</si>
  <si>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</si>
  <si>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</si>
  <si>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</si>
  <si>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</si>
  <si>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</si>
  <si>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</si>
  <si>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</si>
  <si>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</si>
  <si>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</si>
  <si>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</si>
  <si>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</si>
  <si>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</si>
  <si>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</si>
  <si>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</si>
  <si>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</si>
  <si>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</si>
  <si>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</si>
  <si>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</si>
  <si>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</si>
  <si>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</si>
  <si>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</si>
  <si>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</si>
  <si>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</si>
  <si>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</si>
  <si>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</si>
  <si>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</si>
  <si>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</si>
  <si>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</si>
  <si>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</si>
  <si>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</si>
  <si>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</si>
  <si>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</si>
  <si>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</si>
  <si>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</si>
  <si>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</si>
  <si>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</si>
  <si>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</si>
  <si>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</si>
  <si>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</si>
  <si>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</si>
  <si>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</si>
  <si>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</si>
  <si>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</si>
  <si>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</si>
  <si>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</si>
  <si>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</si>
  <si>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</si>
  <si>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</si>
  <si>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</si>
  <si>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</si>
  <si>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</si>
  <si>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</si>
  <si>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</si>
  <si>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</si>
  <si>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</si>
  <si>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</si>
  <si>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</si>
  <si>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</si>
  <si>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</si>
  <si>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</si>
  <si>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</si>
  <si>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</si>
  <si>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</si>
  <si>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</si>
  <si>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</si>
  <si>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</si>
  <si>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</si>
  <si>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</si>
  <si>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</si>
  <si>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</si>
  <si>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</si>
  <si>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</si>
  <si>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</si>
  <si>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</si>
  <si>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</si>
  <si>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</si>
  <si>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</si>
  <si>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</si>
  <si>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</si>
  <si>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</si>
  <si>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</si>
  <si>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</si>
  <si>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</si>
  <si>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</si>
  <si>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</si>
  <si>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</si>
  <si>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</si>
  <si>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</si>
  <si>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</si>
  <si>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</si>
  <si>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</si>
  <si>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</si>
  <si>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</si>
  <si>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</si>
  <si>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</si>
  <si>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</si>
  <si>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</si>
  <si>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</si>
  <si>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</si>
  <si>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</si>
  <si>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</si>
  <si>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</si>
  <si>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</si>
  <si>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</si>
  <si>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</si>
  <si>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</si>
  <si>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</si>
  <si>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</si>
  <si>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</si>
  <si>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</si>
  <si>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</si>
  <si>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</si>
  <si>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</si>
  <si>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</si>
  <si>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</si>
  <si>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</si>
  <si>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</si>
  <si>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</si>
  <si>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</si>
  <si>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</si>
  <si>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</si>
  <si>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</si>
  <si>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</si>
  <si>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</si>
  <si>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</si>
  <si>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</si>
  <si>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</si>
  <si>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</si>
  <si>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</si>
  <si>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</si>
  <si>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</si>
  <si>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</si>
  <si>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</si>
  <si>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</si>
  <si>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</si>
  <si>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</si>
  <si>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</si>
  <si>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</si>
  <si>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</si>
  <si>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</si>
  <si>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</si>
  <si>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</si>
  <si>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</si>
  <si>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</si>
  <si>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</si>
  <si>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</si>
  <si>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</si>
  <si>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</si>
  <si>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</si>
  <si>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</si>
  <si>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</si>
  <si>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</si>
  <si>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</si>
  <si>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</si>
  <si>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</si>
  <si>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</si>
  <si>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</si>
  <si>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</si>
  <si>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</si>
  <si>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</si>
  <si>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</si>
  <si>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</si>
  <si>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</si>
  <si>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</si>
  <si>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</si>
  <si>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</si>
  <si>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</si>
  <si>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</si>
  <si>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</si>
  <si>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</si>
  <si>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</si>
  <si>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</si>
  <si>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</si>
  <si>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</si>
  <si>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</si>
  <si>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</si>
  <si>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</si>
  <si>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</si>
  <si>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</si>
  <si>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</si>
  <si>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</si>
  <si>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</si>
  <si>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</si>
  <si>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</si>
  <si>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</si>
  <si>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</si>
  <si>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</si>
  <si>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</si>
  <si>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</si>
  <si>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</si>
  <si>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</si>
  <si>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</si>
  <si>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</si>
  <si>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</si>
  <si>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</si>
  <si>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</si>
  <si>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</si>
  <si>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</si>
  <si>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</si>
  <si>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</si>
  <si>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</si>
  <si>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</si>
  <si>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</si>
  <si>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</si>
  <si>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</si>
  <si>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</si>
  <si>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</si>
  <si>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</si>
  <si>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</si>
  <si>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</si>
  <si>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</si>
  <si>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</si>
  <si>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</si>
  <si>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</si>
  <si>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</si>
  <si>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</si>
  <si>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</si>
  <si>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</si>
  <si>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</si>
  <si>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</si>
  <si>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</si>
  <si>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</si>
  <si>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</si>
  <si>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</si>
  <si>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</si>
  <si>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</si>
  <si>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</si>
  <si>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</si>
  <si>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</si>
  <si>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</si>
  <si>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</si>
  <si>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</si>
  <si>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</si>
  <si>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</si>
  <si>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</si>
  <si>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</si>
  <si>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</si>
  <si>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</si>
  <si>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</si>
  <si>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</si>
  <si>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</si>
  <si>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</si>
  <si>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</si>
  <si>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</si>
  <si>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</si>
  <si>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</si>
  <si>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</si>
  <si>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</si>
  <si>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</si>
  <si>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</si>
  <si>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</si>
  <si>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</si>
  <si>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</si>
  <si>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</si>
  <si>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</si>
  <si>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</si>
  <si>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</si>
  <si>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</si>
  <si>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</si>
  <si>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</si>
  <si>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</si>
  <si>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</si>
  <si>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</si>
  <si>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</si>
  <si>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</si>
  <si>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</si>
  <si>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</si>
  <si>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</si>
  <si>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</si>
  <si>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</si>
  <si>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</si>
  <si>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</si>
  <si>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</si>
  <si>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</si>
  <si>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</si>
  <si>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</si>
  <si>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</si>
  <si>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</si>
  <si>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</si>
  <si>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</si>
  <si>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</si>
  <si>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</si>
  <si>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</si>
  <si>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</si>
  <si>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</si>
  <si>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</si>
  <si>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</si>
  <si>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</si>
  <si>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</si>
  <si>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</si>
  <si>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</si>
  <si>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</si>
  <si>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</si>
  <si>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</si>
  <si>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</si>
  <si>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</si>
  <si>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</si>
  <si>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</si>
  <si>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</si>
  <si>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</si>
  <si>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</si>
  <si>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</si>
  <si>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</si>
  <si>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</si>
  <si>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</si>
  <si>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</si>
  <si>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</si>
  <si>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</si>
  <si>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</si>
  <si>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</si>
  <si>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</si>
  <si>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</si>
  <si>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</si>
  <si>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</si>
  <si>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</si>
  <si>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</si>
  <si>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</si>
  <si>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</si>
  <si>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</si>
  <si>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</si>
  <si>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</si>
  <si>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</si>
  <si>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</si>
  <si>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</si>
  <si>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</si>
  <si>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</si>
  <si>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</si>
  <si>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</si>
  <si>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</si>
  <si>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</si>
  <si>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</si>
  <si>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</si>
  <si>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</si>
  <si>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</si>
  <si>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</si>
  <si>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</si>
  <si>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</si>
  <si>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</si>
  <si>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</si>
  <si>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</si>
  <si>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</si>
  <si>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</si>
  <si>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</si>
  <si>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</si>
  <si>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</si>
  <si>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</si>
  <si>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</si>
  <si>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</si>
  <si>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</si>
  <si>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</si>
  <si>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</si>
  <si>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</si>
  <si>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</si>
  <si>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</si>
  <si>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</si>
  <si>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</si>
  <si>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</si>
  <si>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</si>
  <si>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</si>
  <si>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</si>
  <si>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</si>
  <si>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</si>
  <si>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</si>
  <si>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</si>
  <si>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</si>
  <si>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</si>
  <si>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</si>
  <si>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</si>
  <si>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</si>
  <si>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</si>
  <si>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</si>
  <si>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</si>
  <si>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</si>
  <si>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</si>
  <si>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</si>
  <si>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</si>
  <si>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</si>
  <si>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</si>
  <si>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</si>
  <si>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</si>
  <si>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</si>
  <si>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</si>
  <si>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</si>
  <si>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</si>
  <si>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</si>
  <si>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</si>
  <si>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</si>
  <si>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</si>
  <si>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</si>
  <si>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</si>
  <si>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</si>
  <si>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</si>
  <si>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</si>
  <si>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</si>
  <si>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</si>
  <si>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</si>
  <si>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</si>
  <si>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</si>
  <si>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</si>
  <si>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</si>
  <si>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</si>
  <si>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</si>
  <si>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</si>
  <si>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</si>
  <si>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</si>
  <si>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</si>
  <si>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</si>
  <si>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</si>
  <si>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</si>
  <si>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</si>
  <si>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</si>
  <si>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</si>
  <si>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</si>
  <si>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</si>
  <si>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</si>
  <si>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</si>
  <si>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</si>
  <si>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</si>
  <si>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</si>
  <si>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</si>
  <si>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</si>
  <si>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</si>
  <si>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</si>
  <si>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</si>
  <si>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</si>
  <si>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</si>
  <si>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</si>
  <si>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</si>
  <si>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</si>
  <si>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</si>
  <si>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</si>
  <si>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</si>
  <si>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</si>
  <si>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</si>
  <si>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</si>
  <si>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</si>
  <si>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</si>
  <si>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</si>
  <si>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</si>
  <si>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</si>
  <si>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</si>
  <si>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</si>
  <si>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</si>
  <si>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</si>
  <si>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</si>
  <si>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</si>
  <si>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</si>
  <si>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</si>
  <si>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</si>
  <si>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</si>
  <si>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</si>
  <si>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</si>
  <si>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</si>
  <si>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</si>
  <si>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</si>
  <si>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</si>
  <si>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</si>
  <si>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</si>
  <si>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</si>
  <si>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</si>
  <si>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</si>
  <si>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</si>
  <si>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</si>
  <si>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</si>
  <si>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</si>
  <si>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</si>
  <si>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</si>
  <si>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</si>
  <si>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</si>
  <si>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</si>
  <si>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</si>
  <si>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</si>
  <si>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</si>
  <si>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</si>
  <si>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</si>
  <si>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</si>
  <si>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</si>
  <si>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</si>
  <si>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</si>
  <si>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</si>
  <si>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</si>
  <si>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</si>
  <si>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</si>
  <si>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</si>
  <si>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</si>
  <si>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</si>
  <si>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</si>
  <si>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</si>
  <si>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</si>
  <si>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</si>
  <si>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</si>
  <si>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</si>
  <si>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</si>
  <si>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</si>
  <si>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</si>
  <si>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</si>
  <si>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</si>
  <si>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</si>
  <si>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</si>
  <si>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</si>
  <si>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</si>
  <si>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</si>
  <si>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</si>
  <si>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</si>
  <si>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</si>
  <si>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</si>
  <si>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</si>
  <si>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</si>
  <si>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</si>
  <si>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</si>
  <si>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</si>
  <si>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</si>
  <si>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</si>
  <si>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</si>
  <si>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</si>
  <si>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</si>
  <si>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</si>
  <si>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</si>
  <si>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</si>
  <si>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</si>
  <si>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</si>
  <si>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</si>
  <si>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</si>
  <si>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</si>
  <si>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</si>
  <si>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</si>
  <si>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</si>
  <si>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</si>
  <si>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</si>
  <si>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</si>
  <si>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</si>
  <si>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</si>
  <si>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</si>
  <si>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</si>
  <si>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</si>
  <si>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</si>
  <si>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</si>
  <si>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</si>
  <si>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</si>
  <si>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</si>
  <si>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</si>
  <si>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</si>
  <si>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</si>
  <si>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</si>
  <si>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</si>
  <si>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</si>
  <si>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</si>
  <si>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</si>
  <si>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</si>
  <si>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</si>
  <si>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</si>
  <si>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</si>
  <si>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</si>
  <si>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</si>
  <si>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</si>
  <si>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</si>
  <si>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</si>
  <si>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</si>
  <si>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</si>
  <si>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</si>
  <si>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</si>
  <si>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</si>
  <si>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</si>
  <si>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</si>
  <si>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</si>
  <si>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</si>
  <si>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</si>
  <si>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</si>
  <si>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</si>
  <si>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</si>
  <si>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</si>
  <si>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</si>
  <si>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</si>
  <si>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</si>
  <si>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</si>
  <si>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</si>
  <si>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</si>
  <si>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</si>
  <si>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</si>
  <si>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</si>
  <si>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</si>
  <si>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</si>
  <si>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</si>
  <si>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</si>
  <si>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</si>
  <si>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</si>
  <si>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</si>
  <si>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</si>
  <si>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</si>
  <si>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</si>
  <si>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</si>
  <si>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</si>
  <si>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</si>
  <si>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</si>
  <si>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</si>
  <si>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</si>
  <si>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</si>
  <si>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</si>
  <si>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</si>
  <si>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</si>
  <si>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</si>
  <si>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</si>
  <si>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</si>
  <si>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</si>
  <si>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</si>
  <si>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</si>
  <si>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</si>
  <si>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</si>
  <si>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</si>
  <si>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</si>
  <si>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</si>
  <si>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</si>
  <si>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</si>
  <si>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</si>
  <si>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</si>
  <si>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</si>
  <si>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</si>
  <si>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</si>
  <si>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</si>
  <si>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</si>
  <si>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</si>
  <si>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</si>
  <si>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</si>
  <si>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</si>
  <si>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</si>
  <si>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</si>
  <si>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</si>
  <si>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</si>
  <si>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</si>
  <si>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</si>
  <si>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</si>
  <si>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</si>
  <si>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</si>
  <si>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</si>
  <si>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</si>
  <si>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</si>
  <si>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</si>
  <si>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</si>
  <si>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</si>
  <si>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</si>
  <si>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</si>
  <si>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</si>
  <si>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</si>
  <si>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</si>
  <si>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</si>
  <si>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</si>
  <si>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</si>
  <si>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</si>
  <si>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</si>
  <si>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</si>
  <si>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</si>
  <si>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</si>
  <si>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</si>
  <si>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</si>
  <si>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</si>
  <si>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</si>
  <si>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</si>
  <si>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</si>
  <si>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</si>
  <si>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</si>
  <si>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</si>
  <si>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</si>
  <si>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</si>
  <si>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</si>
  <si>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</si>
  <si>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</si>
  <si>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</si>
  <si>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</si>
  <si>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</si>
  <si>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</si>
  <si>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</si>
  <si>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</si>
  <si>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</si>
  <si>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</si>
  <si>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</si>
  <si>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</si>
  <si>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</si>
  <si>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</si>
  <si>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</si>
  <si>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</si>
  <si>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</si>
  <si>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</si>
  <si>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</si>
  <si>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</si>
  <si>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</si>
  <si>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</si>
  <si>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</si>
  <si>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</si>
  <si>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</si>
  <si>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</si>
  <si>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</si>
  <si>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</si>
  <si>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</si>
  <si>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</si>
  <si>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</si>
  <si>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</si>
  <si>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</si>
  <si>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</si>
  <si>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</si>
  <si>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</si>
  <si>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</si>
  <si>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</si>
  <si>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</si>
  <si>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</si>
  <si>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</si>
  <si>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</si>
  <si>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</si>
  <si>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</si>
  <si>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</si>
  <si>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</si>
  <si>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</si>
  <si>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</si>
  <si>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</si>
  <si>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</si>
  <si>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</si>
  <si>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</si>
  <si>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</si>
  <si>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</si>
  <si>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</si>
  <si>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</si>
  <si>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</si>
  <si>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</si>
  <si>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</si>
  <si>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</si>
  <si>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</si>
  <si>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</si>
  <si>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</si>
  <si>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</si>
  <si>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</si>
  <si>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</si>
  <si>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</si>
  <si>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</si>
  <si>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</si>
  <si>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</si>
  <si>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</si>
  <si>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</si>
  <si>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</si>
  <si>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</si>
  <si>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</si>
  <si>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</si>
  <si>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</si>
  <si>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</si>
  <si>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</si>
  <si>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</si>
  <si>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</si>
  <si>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</si>
  <si>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</si>
  <si>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</si>
  <si>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</si>
  <si>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</si>
  <si>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</si>
  <si>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</si>
  <si>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</si>
  <si>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</si>
  <si>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</si>
  <si>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</si>
  <si>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</si>
  <si>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</si>
  <si>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</si>
  <si>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</si>
  <si>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</si>
  <si>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</si>
  <si>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</si>
  <si>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</si>
  <si>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</si>
  <si>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</si>
  <si>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</si>
  <si>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</si>
  <si>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</si>
  <si>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</si>
  <si>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</si>
  <si>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</si>
  <si>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</si>
  <si>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</si>
  <si>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</si>
  <si>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</si>
  <si>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</si>
  <si>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</si>
  <si>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</si>
  <si>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</si>
  <si>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</si>
  <si>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</si>
  <si>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</si>
  <si>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</si>
  <si>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</si>
  <si>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</si>
  <si>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</si>
  <si>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</si>
  <si>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</si>
  <si>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</si>
  <si>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</si>
  <si>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</si>
  <si>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</si>
  <si>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</si>
  <si>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</si>
  <si>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</si>
  <si>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</si>
  <si>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</si>
  <si>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</si>
  <si>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</si>
  <si>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</si>
  <si>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</si>
  <si>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</si>
  <si>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</si>
  <si>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</si>
  <si>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</si>
  <si>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</si>
  <si>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</si>
  <si>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</si>
  <si>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</si>
  <si>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</si>
  <si>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</si>
  <si>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</si>
  <si>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</si>
  <si>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</si>
  <si>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</si>
  <si>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</si>
  <si>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</si>
  <si>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</si>
  <si>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</si>
  <si>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</si>
  <si>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</si>
  <si>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</si>
  <si>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</si>
  <si>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</si>
  <si>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</si>
  <si>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</si>
  <si>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</si>
  <si>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</si>
  <si>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</si>
  <si>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</si>
  <si>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</si>
  <si>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</si>
  <si>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</si>
  <si>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</si>
  <si>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</si>
  <si>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</si>
  <si>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</si>
  <si>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</si>
  <si>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</si>
  <si>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</si>
  <si>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</si>
  <si>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</si>
  <si>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</si>
  <si>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</si>
  <si>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</si>
  <si>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</si>
  <si>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</si>
  <si>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</si>
  <si>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</si>
  <si>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</si>
  <si>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</si>
  <si>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</si>
  <si>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</si>
  <si>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</si>
  <si>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</si>
  <si>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</si>
  <si>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</si>
  <si>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</si>
  <si>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</si>
  <si>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</si>
  <si>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</si>
  <si>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</si>
  <si>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</si>
  <si>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</si>
  <si>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</si>
  <si>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</si>
  <si>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</si>
  <si>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</si>
  <si>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</si>
  <si>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</si>
  <si>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</si>
  <si>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</si>
  <si>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</si>
  <si>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</si>
  <si>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</si>
  <si>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</si>
  <si>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</si>
  <si>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</si>
  <si>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</si>
  <si>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</si>
  <si>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</si>
  <si>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</si>
  <si>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</si>
  <si>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</si>
  <si>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</si>
  <si>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</si>
  <si>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</si>
  <si>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</si>
  <si>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</si>
  <si>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</si>
  <si>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</si>
  <si>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</si>
  <si>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</si>
  <si>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</si>
  <si>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</si>
  <si>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</si>
  <si>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</si>
  <si>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</si>
  <si>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</si>
  <si>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</si>
  <si>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</si>
  <si>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</si>
  <si>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</si>
  <si>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</si>
  <si>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</si>
  <si>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</si>
  <si>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</si>
  <si>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</si>
  <si>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</si>
  <si>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</si>
  <si>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</si>
  <si>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</si>
  <si>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</si>
  <si>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</si>
  <si>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</si>
  <si>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</si>
  <si>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</si>
  <si>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</si>
  <si>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</si>
  <si>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</si>
  <si>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</si>
  <si>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</si>
  <si>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</si>
  <si>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</si>
  <si>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</si>
  <si>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</si>
  <si>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</si>
  <si>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</si>
  <si>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</si>
  <si>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</si>
  <si>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</si>
  <si>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</si>
  <si>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</si>
  <si>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</si>
  <si>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</si>
  <si>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</si>
  <si>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</si>
  <si>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</si>
  <si>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</si>
  <si>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</si>
  <si>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</si>
  <si>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</si>
  <si>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</si>
  <si>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</si>
  <si>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</si>
  <si>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</si>
  <si>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</si>
  <si>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</si>
  <si>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</si>
  <si>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</si>
  <si>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</si>
  <si>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</si>
  <si>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</si>
  <si>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</si>
  <si>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</si>
  <si>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</si>
  <si>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</si>
  <si>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</si>
  <si>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</si>
  <si>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</si>
  <si>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</si>
  <si>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</si>
  <si>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</si>
  <si>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</si>
  <si>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</si>
  <si>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</si>
  <si>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</si>
  <si>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</si>
  <si>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</si>
  <si>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</si>
  <si>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</si>
  <si>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</si>
  <si>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</si>
  <si>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</si>
  <si>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</si>
  <si>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</si>
  <si>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</si>
  <si>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</si>
  <si>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</si>
  <si>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</si>
  <si>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</si>
  <si>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</si>
  <si>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</si>
  <si>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</si>
  <si>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</si>
  <si>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</si>
  <si>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</si>
  <si>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</si>
  <si>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</si>
  <si>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</si>
  <si>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</si>
  <si>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</si>
  <si>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</si>
  <si>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</si>
  <si>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</si>
  <si>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</si>
  <si>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</si>
  <si>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</si>
  <si>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</si>
  <si>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</si>
  <si>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</si>
  <si>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</si>
  <si>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</si>
  <si>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</si>
  <si>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</si>
  <si>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</si>
  <si>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</si>
  <si>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</si>
  <si>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</si>
  <si>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</si>
  <si>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</si>
  <si>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</si>
  <si>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</si>
  <si>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</si>
  <si>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</si>
  <si>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</si>
  <si>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</si>
  <si>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</si>
  <si>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</si>
  <si>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</si>
  <si>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</si>
  <si>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</si>
  <si>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</si>
  <si>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</si>
  <si>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</si>
  <si>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</si>
  <si>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</si>
  <si>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</si>
  <si>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</si>
  <si>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</si>
  <si>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</si>
  <si>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</si>
  <si>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</si>
  <si>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</si>
  <si>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</si>
  <si>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</si>
  <si>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</si>
  <si>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</si>
  <si>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</si>
  <si>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</si>
  <si>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</si>
  <si>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</si>
  <si>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</si>
  <si>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</si>
  <si>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</si>
  <si>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</si>
  <si>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</si>
  <si>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</si>
  <si>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</si>
  <si>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</si>
  <si>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</si>
  <si>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</si>
  <si>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</si>
  <si>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</si>
  <si>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</si>
  <si>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</si>
  <si>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</si>
  <si>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</si>
  <si>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</si>
  <si>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</si>
  <si>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</si>
  <si>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</si>
  <si>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</si>
  <si>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</si>
  <si>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</si>
  <si>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</si>
  <si>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</si>
  <si>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</si>
  <si>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</si>
  <si>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</si>
  <si>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</si>
  <si>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</si>
  <si>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</si>
  <si>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</si>
  <si>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</si>
  <si>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</si>
  <si>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</si>
  <si>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</si>
  <si>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</si>
  <si>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</si>
  <si>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</si>
  <si>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</si>
  <si>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</si>
  <si>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</si>
  <si>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</si>
  <si>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</si>
  <si>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</si>
  <si>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</si>
  <si>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</si>
  <si>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</si>
  <si>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</si>
  <si>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</si>
  <si>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</si>
  <si>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</si>
  <si>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</si>
  <si>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</si>
  <si>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</si>
  <si>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</si>
  <si>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</si>
  <si>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</si>
  <si>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</si>
  <si>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</si>
  <si>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</si>
  <si>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</si>
  <si>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</si>
  <si>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</si>
  <si>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</si>
  <si>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</si>
  <si>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</si>
  <si>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</si>
  <si>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</si>
  <si>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</si>
  <si>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</si>
  <si>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</si>
  <si>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</si>
  <si>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</si>
  <si>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</si>
  <si>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</si>
  <si>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</si>
  <si>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</si>
  <si>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</si>
  <si>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</si>
  <si>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</si>
  <si>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</si>
  <si>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</si>
  <si>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</si>
  <si>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</si>
  <si>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</si>
  <si>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</si>
  <si>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</si>
  <si>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</si>
  <si>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</si>
  <si>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</si>
  <si>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</si>
  <si>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</si>
  <si>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</si>
  <si>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</si>
  <si>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</si>
  <si>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</si>
  <si>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</si>
  <si>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</si>
  <si>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</si>
  <si>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</si>
  <si>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</si>
  <si>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</si>
  <si>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</si>
  <si>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</si>
  <si>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</si>
  <si>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</si>
  <si>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</si>
  <si>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</si>
  <si>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</si>
  <si>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</si>
  <si>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</si>
  <si>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</si>
  <si>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</si>
  <si>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</si>
  <si>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</si>
  <si>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</si>
  <si>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</si>
  <si>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</si>
  <si>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</si>
  <si>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</si>
  <si>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</si>
  <si>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</si>
  <si>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</si>
  <si>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</si>
  <si>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</si>
  <si>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</si>
  <si>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</si>
  <si>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</si>
  <si>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</si>
  <si>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</si>
  <si>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</si>
  <si>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</si>
  <si>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</si>
  <si>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</si>
  <si>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</si>
  <si>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</si>
  <si>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</si>
  <si>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</si>
  <si>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</si>
  <si>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</si>
  <si>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</si>
  <si>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</si>
  <si>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</si>
  <si>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</si>
  <si>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</si>
  <si>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</si>
  <si>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</si>
  <si>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</si>
  <si>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</si>
  <si>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</si>
  <si>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</si>
  <si>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</si>
  <si>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</si>
  <si>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</si>
  <si>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</si>
  <si>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</si>
  <si>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</si>
  <si>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</si>
  <si>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</si>
  <si>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</si>
  <si>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</si>
  <si>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</si>
  <si>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</si>
  <si>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</si>
  <si>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</si>
  <si>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</si>
  <si>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</si>
  <si>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</si>
  <si>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</si>
  <si>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</si>
  <si>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</si>
  <si>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</si>
  <si>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</si>
  <si>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</si>
  <si>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</si>
  <si>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</si>
  <si>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</si>
  <si>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</si>
  <si>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</si>
  <si>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</si>
  <si>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</si>
  <si>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</si>
  <si>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</si>
  <si>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</si>
  <si>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</si>
  <si>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</si>
  <si>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</si>
  <si>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</si>
  <si>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</si>
  <si>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</si>
  <si>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</si>
  <si>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</si>
  <si>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</si>
  <si>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</si>
  <si>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</si>
  <si>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</si>
  <si>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</si>
  <si>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</si>
  <si>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</si>
  <si>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</si>
  <si>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</si>
  <si>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</si>
  <si>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</si>
  <si>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</si>
  <si>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</si>
  <si>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</si>
  <si>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</si>
  <si>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</si>
  <si>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</si>
  <si>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</si>
  <si>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</si>
  <si>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</si>
  <si>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</si>
  <si>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</si>
  <si>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</si>
  <si>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</si>
  <si>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</si>
  <si>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</si>
  <si>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</si>
  <si>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</si>
  <si>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</si>
  <si>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</si>
  <si>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</si>
  <si>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</si>
  <si>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</si>
  <si>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</si>
  <si>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</si>
  <si>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</si>
  <si>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</si>
  <si>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</si>
  <si>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</si>
  <si>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</si>
  <si>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</si>
  <si>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</si>
  <si>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</si>
  <si>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</si>
  <si>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</si>
  <si>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</si>
  <si>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</si>
  <si>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</si>
  <si>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</si>
  <si>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</si>
  <si>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</si>
  <si>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</si>
  <si>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</si>
  <si>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</si>
  <si>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</si>
  <si>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</si>
  <si>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</si>
  <si>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</si>
  <si>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</si>
  <si>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</si>
  <si>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</si>
  <si>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</si>
  <si>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</si>
  <si>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</si>
  <si>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</si>
  <si>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</si>
  <si>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</si>
  <si>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</si>
  <si>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</si>
  <si>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</si>
  <si>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</si>
  <si>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</si>
  <si>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</si>
  <si>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</si>
  <si>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</si>
  <si>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</si>
  <si>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</si>
  <si>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</si>
  <si>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</si>
  <si>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</si>
  <si>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</si>
  <si>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</si>
  <si>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</si>
  <si>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</si>
  <si>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</si>
  <si>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</si>
  <si>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</si>
  <si>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</si>
  <si>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</si>
  <si>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</si>
  <si>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</si>
  <si>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</si>
  <si>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</si>
  <si>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</si>
  <si>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</si>
  <si>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</si>
  <si>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</si>
  <si>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</si>
  <si>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</si>
  <si>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</si>
  <si>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</si>
  <si>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</si>
  <si>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</si>
  <si>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</si>
  <si>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</si>
  <si>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</si>
  <si>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</si>
  <si>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</si>
  <si>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</si>
  <si>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</si>
  <si>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</si>
  <si>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</si>
  <si>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</si>
  <si>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</si>
  <si>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</si>
  <si>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</si>
  <si>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</si>
  <si>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</si>
  <si>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</si>
  <si>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</si>
  <si>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</si>
  <si>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</si>
  <si>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</si>
  <si>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</si>
  <si>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</si>
  <si>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</si>
  <si>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</si>
  <si>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</si>
  <si>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</si>
  <si>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</si>
  <si>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</si>
  <si>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</si>
  <si>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</si>
  <si>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</si>
  <si>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</si>
  <si>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</si>
  <si>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</si>
  <si>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</si>
  <si>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</si>
  <si>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</si>
  <si>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</si>
  <si>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</si>
  <si>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</si>
  <si>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</si>
  <si>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</si>
  <si>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</si>
  <si>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</si>
  <si>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</si>
  <si>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</si>
  <si>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</si>
  <si>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</si>
  <si>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</si>
  <si>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</si>
  <si>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</si>
  <si>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</si>
  <si>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</si>
  <si>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</si>
  <si>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</si>
  <si>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</si>
  <si>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</si>
  <si>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</si>
  <si>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</si>
  <si>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</si>
  <si>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</si>
  <si>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</si>
  <si>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</si>
  <si>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</si>
  <si>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</si>
  <si>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</si>
  <si>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</si>
  <si>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</si>
  <si>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</si>
  <si>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</si>
  <si>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</si>
  <si>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</si>
  <si>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</si>
  <si>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</si>
  <si>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</si>
  <si>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</si>
  <si>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</si>
  <si>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</si>
  <si>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</si>
  <si>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</si>
  <si>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</si>
  <si>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</si>
  <si>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</si>
  <si>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</si>
  <si>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</si>
  <si>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</si>
  <si>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</si>
  <si>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</si>
  <si>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</si>
  <si>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</si>
  <si>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</si>
  <si>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</si>
  <si>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</si>
  <si>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</si>
  <si>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</si>
  <si>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</si>
  <si>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</si>
  <si>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</si>
  <si>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</si>
  <si>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</si>
  <si>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</si>
  <si>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</si>
  <si>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</si>
  <si>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</si>
  <si>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</si>
  <si>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</si>
  <si>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</si>
  <si>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</si>
  <si>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</si>
  <si>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</si>
  <si>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</si>
  <si>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</si>
  <si>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</si>
  <si>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</si>
  <si>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</si>
  <si>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</si>
  <si>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</si>
  <si>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</si>
  <si>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</si>
  <si>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</si>
  <si>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</si>
  <si>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</si>
  <si>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</si>
  <si>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</si>
  <si>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</si>
  <si>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</si>
  <si>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</si>
  <si>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</si>
  <si>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</si>
  <si>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</si>
  <si>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</si>
  <si>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</si>
  <si>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</si>
  <si>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</si>
  <si>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</si>
  <si>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</si>
  <si>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</si>
  <si>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</si>
  <si>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</si>
  <si>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</si>
  <si>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</si>
  <si>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</si>
  <si>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</si>
  <si>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</si>
  <si>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</si>
  <si>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</si>
  <si>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</si>
  <si>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</si>
  <si>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</si>
  <si>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</si>
  <si>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</si>
  <si>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</si>
  <si>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</si>
  <si>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</si>
  <si>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</si>
  <si>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</si>
  <si>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</si>
  <si>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</si>
  <si>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</si>
  <si>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</si>
  <si>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</si>
  <si>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</si>
  <si>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</si>
  <si>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</si>
  <si>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</si>
  <si>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</si>
  <si>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</si>
  <si>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</si>
  <si>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</si>
  <si>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</si>
  <si>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</si>
  <si>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</si>
  <si>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</si>
  <si>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</si>
  <si>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</si>
  <si>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</si>
  <si>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</si>
  <si>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</si>
  <si>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</si>
  <si>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</si>
  <si>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</si>
  <si>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</si>
  <si>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</si>
  <si>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</si>
  <si>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</si>
  <si>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</si>
  <si>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</si>
  <si>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</si>
  <si>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</si>
  <si>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</si>
  <si>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</si>
  <si>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</si>
  <si>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</si>
  <si>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</si>
  <si>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</si>
  <si>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</si>
  <si>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</si>
  <si>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</si>
  <si>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</si>
  <si>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</si>
  <si>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</si>
  <si>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</si>
  <si>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</si>
  <si>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</si>
  <si>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</si>
  <si>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</si>
  <si>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</si>
  <si>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</si>
  <si>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</si>
  <si>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</si>
  <si>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</si>
  <si>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</si>
  <si>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</si>
  <si>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</si>
  <si>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</si>
  <si>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</si>
  <si>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</si>
  <si>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</si>
  <si>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</si>
  <si>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</si>
  <si>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</si>
  <si>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</si>
  <si>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</si>
  <si>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</si>
  <si>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</si>
  <si>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</si>
  <si>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</si>
  <si>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</si>
  <si>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</si>
  <si>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</si>
  <si>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</si>
  <si>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</si>
  <si>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</si>
  <si>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</si>
  <si>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</si>
  <si>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</si>
  <si>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</si>
  <si>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</si>
  <si>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</si>
  <si>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</si>
  <si>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</si>
  <si>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</si>
  <si>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</si>
  <si>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</si>
  <si>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</si>
  <si>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</si>
  <si>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</si>
  <si>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</si>
  <si>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</si>
  <si>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</si>
  <si>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</si>
  <si>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</si>
  <si>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</si>
  <si>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</si>
  <si>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</si>
  <si>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</si>
  <si>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</si>
  <si>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</si>
  <si>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</si>
  <si>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</si>
  <si>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</si>
  <si>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</si>
  <si>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</si>
  <si>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</si>
  <si>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</si>
  <si>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</si>
  <si>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</si>
  <si>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</si>
  <si>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</si>
  <si>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</si>
  <si>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</si>
  <si>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</si>
  <si>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</si>
  <si>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</si>
  <si>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</si>
  <si>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</si>
  <si>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</si>
  <si>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</si>
  <si>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</si>
  <si>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</si>
  <si>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</si>
  <si>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</si>
  <si>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</si>
  <si>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</si>
  <si>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</si>
  <si>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</si>
  <si>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</si>
  <si>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</si>
  <si>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</si>
  <si>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</si>
  <si>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</si>
  <si>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</si>
  <si>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</si>
  <si>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</si>
  <si>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</si>
  <si>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</si>
  <si>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</si>
  <si>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</si>
  <si>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</si>
  <si>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</si>
  <si>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</si>
  <si>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</si>
  <si>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</si>
  <si>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</si>
  <si>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</si>
  <si>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</si>
  <si>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</si>
  <si>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</si>
  <si>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</si>
  <si>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</si>
  <si>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</si>
  <si>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</si>
  <si>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</si>
  <si>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</si>
  <si>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</si>
  <si>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</si>
  <si>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</si>
  <si>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</si>
  <si>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</si>
  <si>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</si>
  <si>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</si>
  <si>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</si>
  <si>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</si>
  <si>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</si>
  <si>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</si>
  <si>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</si>
  <si>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</si>
  <si>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</si>
  <si>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</si>
  <si>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</si>
  <si>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</si>
  <si>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</si>
  <si>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</si>
  <si>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</si>
  <si>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</si>
  <si>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</si>
  <si>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</si>
  <si>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</si>
  <si>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</si>
  <si>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</si>
  <si>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</si>
  <si>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</si>
  <si>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</si>
  <si>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</si>
  <si>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</si>
  <si>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</si>
  <si>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</si>
  <si>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</si>
  <si>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</si>
  <si>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</si>
  <si>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</si>
  <si>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</si>
  <si>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</si>
  <si>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</si>
  <si>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</si>
  <si>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</si>
  <si>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</si>
  <si>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</si>
  <si>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</si>
  <si>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</si>
  <si>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</si>
  <si>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</si>
  <si>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</si>
  <si>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</si>
  <si>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</si>
  <si>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</si>
  <si>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</si>
  <si>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</si>
  <si>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</si>
  <si>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</si>
  <si>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</si>
  <si>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</si>
  <si>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</si>
  <si>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</si>
  <si>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</si>
  <si>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</si>
  <si>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</si>
  <si>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</si>
  <si>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</si>
  <si>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</si>
  <si>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</si>
  <si>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</si>
  <si>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</si>
  <si>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</si>
  <si>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</si>
  <si>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</si>
  <si>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</si>
  <si>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</si>
  <si>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</si>
  <si>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</si>
  <si>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</si>
  <si>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</si>
  <si>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</si>
  <si>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</si>
  <si>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</si>
  <si>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</si>
  <si>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</si>
  <si>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</si>
  <si>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</si>
  <si>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</si>
  <si>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</si>
  <si>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</si>
  <si>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</si>
  <si>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</si>
  <si>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</si>
  <si>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</si>
  <si>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</si>
  <si>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</si>
  <si>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</si>
  <si>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</si>
  <si>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</si>
  <si>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</si>
  <si>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</si>
  <si>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</si>
  <si>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</si>
  <si>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</si>
  <si>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</si>
  <si>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</si>
  <si>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</si>
  <si>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</si>
  <si>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</si>
  <si>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</si>
  <si>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</si>
  <si>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</si>
  <si>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</si>
  <si>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</si>
  <si>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</si>
  <si>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</si>
  <si>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</si>
  <si>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</si>
  <si>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</si>
  <si>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</si>
  <si>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</si>
  <si>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</si>
  <si>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</si>
  <si>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</si>
  <si>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</si>
  <si>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</si>
  <si>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</si>
  <si>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</si>
  <si>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</si>
  <si>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</si>
  <si>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</si>
  <si>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</si>
  <si>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</si>
  <si>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</si>
  <si>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</si>
  <si>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</si>
  <si>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</si>
  <si>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</si>
  <si>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</si>
  <si>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</si>
  <si>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</si>
  <si>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</si>
  <si>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</si>
  <si>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</si>
  <si>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</si>
  <si>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</si>
  <si>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</si>
  <si>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</si>
  <si>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</si>
  <si>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</si>
  <si>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</si>
  <si>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</si>
  <si>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</si>
  <si>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</si>
  <si>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</si>
  <si>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</si>
  <si>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</si>
  <si>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</si>
  <si>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</si>
  <si>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</si>
  <si>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</si>
  <si>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</si>
  <si>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</si>
  <si>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</si>
  <si>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</si>
  <si>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</si>
  <si>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</si>
  <si>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</si>
  <si>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</si>
  <si>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</si>
  <si>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</si>
  <si>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</si>
  <si>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</si>
  <si>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</si>
  <si>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</si>
  <si>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</si>
  <si>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</si>
  <si>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</si>
  <si>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</si>
  <si>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</si>
  <si>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</si>
  <si>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</si>
  <si>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</si>
  <si>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</si>
  <si>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</si>
  <si>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</si>
  <si>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</si>
  <si>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</si>
  <si>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</si>
  <si>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</si>
  <si>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</si>
  <si>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</si>
  <si>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</si>
  <si>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</si>
  <si>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</si>
  <si>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</si>
  <si>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</si>
  <si>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</si>
  <si>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</si>
  <si>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</si>
  <si>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</si>
  <si>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</si>
  <si>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</si>
  <si>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</si>
  <si>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</si>
  <si>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</si>
  <si>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</si>
  <si>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</si>
  <si>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</si>
  <si>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</si>
  <si>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</si>
  <si>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</si>
  <si>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</si>
  <si>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</si>
  <si>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</si>
  <si>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</si>
  <si>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</si>
  <si>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</si>
  <si>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</si>
  <si>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</si>
  <si>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</si>
  <si>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</si>
  <si>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</si>
  <si>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</si>
  <si>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</si>
  <si>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</si>
  <si>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</si>
  <si>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</si>
  <si>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</si>
  <si>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</si>
  <si>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</si>
  <si>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</si>
  <si>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</si>
  <si>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</si>
  <si>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</si>
  <si>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</si>
  <si>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</si>
  <si>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</si>
  <si>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</si>
  <si>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</si>
  <si>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</si>
  <si>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</si>
  <si>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</si>
  <si>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</si>
  <si>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</si>
  <si>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</si>
  <si>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</si>
  <si>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</si>
  <si>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</si>
  <si>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</si>
  <si>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</si>
  <si>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</si>
  <si>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</si>
  <si>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</si>
  <si>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</si>
  <si>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</si>
  <si>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</si>
  <si>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</si>
  <si>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</si>
  <si>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</si>
  <si>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</si>
  <si>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</si>
  <si>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</si>
  <si>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</si>
  <si>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</si>
  <si>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</si>
  <si>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</si>
  <si>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</si>
  <si>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</si>
  <si>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</si>
  <si>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</si>
  <si>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</si>
  <si>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</si>
  <si>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</si>
  <si>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</si>
  <si>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</si>
  <si>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</si>
  <si>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</si>
  <si>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</si>
  <si>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</si>
  <si>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</si>
  <si>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</si>
  <si>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</si>
  <si>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</si>
  <si>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</si>
  <si>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</si>
  <si>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</si>
  <si>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</si>
  <si>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</si>
  <si>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</si>
  <si>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</si>
  <si>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</si>
  <si>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</si>
  <si>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</si>
  <si>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</si>
  <si>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</si>
  <si>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</si>
  <si>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</si>
  <si>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</si>
  <si>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</si>
  <si>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</si>
  <si>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</si>
  <si>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</si>
  <si>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</si>
  <si>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</si>
  <si>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</si>
  <si>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</si>
  <si>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</si>
  <si>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</si>
  <si>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</si>
  <si>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</si>
  <si>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</si>
  <si>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</si>
  <si>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</si>
  <si>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</si>
  <si>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</si>
  <si>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</si>
  <si>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</si>
  <si>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</si>
  <si>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</si>
  <si>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</si>
  <si>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</si>
  <si>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</si>
  <si>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</si>
  <si>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</si>
  <si>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</si>
  <si>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</si>
  <si>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</si>
  <si>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</si>
  <si>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</si>
  <si>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</si>
  <si>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</si>
  <si>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</si>
  <si>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</si>
  <si>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</si>
  <si>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</si>
  <si>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</si>
  <si>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</si>
  <si>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</si>
  <si>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</si>
  <si>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</si>
  <si>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</si>
  <si>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</si>
  <si>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</si>
  <si>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</si>
  <si>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</si>
  <si>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</si>
  <si>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</si>
  <si>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</si>
  <si>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</si>
  <si>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</si>
  <si>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</si>
  <si>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</si>
  <si>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</si>
  <si>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</si>
  <si>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</si>
  <si>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</si>
  <si>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</si>
  <si>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</si>
  <si>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</si>
  <si>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</si>
  <si>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</si>
  <si>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</si>
  <si>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</si>
  <si>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</si>
  <si>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</si>
  <si>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</si>
  <si>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</si>
  <si>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</si>
  <si>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</si>
  <si>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</si>
  <si>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</si>
  <si>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</si>
  <si>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</si>
  <si>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</si>
  <si>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</si>
  <si>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</si>
  <si>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</si>
  <si>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</si>
  <si>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</si>
  <si>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</si>
  <si>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</si>
  <si>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</si>
  <si>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</si>
  <si>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</si>
  <si>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</si>
  <si>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</si>
  <si>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</si>
  <si>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</si>
  <si>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</si>
  <si>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</si>
  <si>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</si>
  <si>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</si>
  <si>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</si>
  <si>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</si>
  <si>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</si>
  <si>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</si>
  <si>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</si>
  <si>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</si>
  <si>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</si>
  <si>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</si>
  <si>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</si>
  <si>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</si>
  <si>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</si>
  <si>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</si>
  <si>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</si>
  <si>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</si>
  <si>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</si>
  <si>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</si>
  <si>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</si>
  <si>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</si>
  <si>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</si>
  <si>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</si>
  <si>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</si>
  <si>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</si>
  <si>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</si>
  <si>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</si>
  <si>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</si>
  <si>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</si>
  <si>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</si>
  <si>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</si>
  <si>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</si>
  <si>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</si>
  <si>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</si>
  <si>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</si>
  <si>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</si>
  <si>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</si>
  <si>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</si>
  <si>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</si>
  <si>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</si>
  <si>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</si>
  <si>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</si>
  <si>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</si>
  <si>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</si>
  <si>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</si>
  <si>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</si>
  <si>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</si>
  <si>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</si>
  <si>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</si>
  <si>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</si>
  <si>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</si>
  <si>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</si>
  <si>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</si>
  <si>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</si>
  <si>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</si>
  <si>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</si>
  <si>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</si>
  <si>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</si>
  <si>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</si>
  <si>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</si>
  <si>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</si>
  <si>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</si>
  <si>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</si>
  <si>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</si>
  <si>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</si>
  <si>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</si>
  <si>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</si>
  <si>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</si>
  <si>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</si>
  <si>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</si>
  <si>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</si>
  <si>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</si>
  <si>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</si>
  <si>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</si>
  <si>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</si>
  <si>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</si>
  <si>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</si>
  <si>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</si>
  <si>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</si>
  <si>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</si>
  <si>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</si>
  <si>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</si>
  <si>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</si>
  <si>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</si>
  <si>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</si>
  <si>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</si>
  <si>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</si>
  <si>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</si>
  <si>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</si>
  <si>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</si>
  <si>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</si>
  <si>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</si>
  <si>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</si>
  <si>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</si>
  <si>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</si>
  <si>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</si>
  <si>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</si>
  <si>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</si>
  <si>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</si>
  <si>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</si>
  <si>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</si>
  <si>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</si>
  <si>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</si>
  <si>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</si>
  <si>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</si>
  <si>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</si>
  <si>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</si>
  <si>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</si>
  <si>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</si>
  <si>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</si>
  <si>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</si>
  <si>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</si>
  <si>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</si>
  <si>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</si>
  <si>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</si>
  <si>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</si>
  <si>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</si>
  <si>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</si>
  <si>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</si>
  <si>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</si>
  <si>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</si>
  <si>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</si>
  <si>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</si>
  <si>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</si>
  <si>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</si>
  <si>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</si>
  <si>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</si>
  <si>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</si>
  <si>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</si>
  <si>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</si>
  <si>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</si>
  <si>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</si>
  <si>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</si>
  <si>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</si>
  <si>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</si>
  <si>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</si>
  <si>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</si>
  <si>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</si>
  <si>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</si>
  <si>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</si>
  <si>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</si>
  <si>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</si>
  <si>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</si>
  <si>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</si>
  <si>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</si>
  <si>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</si>
  <si>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</si>
  <si>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</si>
  <si>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</si>
  <si>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</si>
  <si>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</si>
  <si>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</si>
  <si>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</si>
  <si>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</si>
  <si>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</si>
  <si>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</si>
  <si>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</si>
  <si>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</si>
  <si>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</si>
  <si>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</si>
  <si>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</si>
  <si>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</si>
  <si>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</si>
  <si>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</si>
  <si>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</si>
  <si>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</si>
  <si>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</si>
  <si>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</si>
  <si>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</si>
  <si>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</si>
  <si>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</si>
  <si>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</si>
  <si>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</si>
  <si>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</si>
  <si>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</si>
  <si>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</si>
  <si>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</si>
  <si>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</si>
  <si>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</si>
  <si>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</si>
  <si>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</si>
  <si>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</si>
  <si>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</si>
  <si>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</si>
  <si>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</si>
  <si>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</si>
  <si>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</si>
  <si>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</si>
  <si>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</si>
  <si>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</si>
  <si>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</si>
  <si>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</si>
  <si>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</si>
  <si>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</si>
  <si>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</si>
  <si>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</si>
  <si>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</si>
  <si>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</si>
  <si>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</si>
  <si>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</si>
  <si>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</si>
  <si>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</si>
  <si>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</si>
  <si>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</si>
  <si>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</si>
  <si>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</si>
  <si>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</si>
  <si>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</si>
  <si>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</si>
  <si>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</si>
  <si>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</si>
  <si>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</si>
  <si>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</si>
  <si>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</si>
  <si>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</si>
  <si>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</si>
  <si>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</si>
  <si>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</si>
  <si>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</si>
  <si>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</si>
  <si>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</si>
  <si>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</si>
  <si>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</si>
  <si>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</si>
  <si>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</si>
  <si>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</si>
  <si>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</si>
  <si>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</si>
  <si>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</si>
  <si>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</si>
  <si>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</si>
  <si>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</si>
  <si>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</si>
  <si>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</si>
  <si>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</si>
  <si>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</si>
  <si>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</si>
  <si>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</si>
  <si>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</si>
  <si>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</si>
  <si>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</si>
  <si>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</si>
  <si>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</si>
  <si>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</si>
  <si>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</si>
  <si>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</si>
  <si>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</si>
  <si>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</si>
  <si>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</si>
  <si>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</si>
  <si>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</si>
  <si>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</si>
  <si>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</si>
  <si>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</si>
  <si>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</si>
  <si>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</si>
  <si>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</si>
  <si>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</si>
  <si>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</si>
  <si>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</si>
  <si>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</si>
  <si>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</si>
  <si>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</si>
  <si>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</si>
  <si>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</si>
  <si>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</si>
  <si>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</si>
  <si>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</si>
  <si>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</si>
  <si>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</si>
  <si>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</si>
  <si>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</si>
  <si>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</si>
  <si>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</si>
  <si>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</si>
  <si>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</si>
  <si>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</si>
  <si>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</si>
  <si>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</si>
  <si>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</si>
  <si>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</si>
  <si>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</si>
  <si>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</si>
  <si>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</si>
  <si>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</si>
  <si>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</si>
  <si>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</si>
  <si>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</si>
  <si>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</si>
  <si>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</si>
  <si>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</si>
  <si>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</si>
  <si>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</si>
  <si>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</si>
  <si>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</si>
  <si>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</si>
  <si>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</si>
  <si>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</si>
  <si>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</si>
  <si>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</si>
  <si>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</si>
  <si>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</si>
  <si>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</si>
  <si>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</si>
  <si>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</si>
  <si>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</si>
  <si>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</si>
  <si>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</si>
  <si>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</si>
  <si>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</si>
  <si>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</si>
  <si>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</si>
  <si>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</si>
  <si>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</si>
  <si>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</si>
  <si>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</si>
  <si>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</si>
  <si>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</si>
  <si>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</si>
  <si>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</si>
  <si>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</si>
  <si>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</si>
  <si>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</si>
  <si>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</si>
  <si>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</si>
  <si>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</si>
  <si>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</si>
  <si>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</si>
  <si>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</si>
  <si>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</si>
  <si>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</si>
  <si>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</si>
  <si>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</si>
  <si>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</si>
  <si>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</si>
  <si>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</si>
  <si>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</si>
  <si>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</si>
  <si>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</si>
  <si>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</si>
  <si>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</si>
  <si>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</si>
  <si>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</si>
  <si>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</si>
  <si>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</si>
  <si>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</si>
  <si>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</si>
  <si>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</si>
  <si>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</si>
  <si>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</si>
  <si>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</si>
  <si>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</si>
  <si>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</si>
  <si>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</si>
  <si>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</si>
  <si>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</si>
  <si>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</si>
  <si>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</si>
  <si>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</si>
  <si>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</si>
  <si>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</si>
  <si>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</si>
  <si>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</si>
  <si>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</si>
  <si>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</si>
  <si>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</si>
  <si>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</si>
  <si>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</si>
  <si>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</si>
  <si>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</si>
  <si>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</si>
  <si>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</si>
  <si>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</si>
  <si>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</si>
  <si>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</si>
  <si>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</si>
  <si>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</si>
  <si>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</si>
  <si>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</si>
  <si>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</si>
  <si>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</si>
  <si>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</si>
  <si>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</si>
  <si>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</si>
  <si>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</si>
  <si>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</si>
  <si>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</si>
  <si>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</si>
  <si>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</si>
  <si>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</si>
  <si>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</si>
  <si>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</si>
  <si>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</si>
  <si>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</si>
  <si>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</si>
  <si>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</si>
  <si>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</si>
  <si>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</si>
  <si>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</si>
  <si>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</si>
  <si>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</si>
  <si>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</si>
  <si>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</si>
  <si>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</si>
  <si>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</si>
  <si>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</si>
  <si>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</si>
  <si>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</si>
  <si>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</si>
  <si>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</si>
  <si>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</si>
  <si>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</si>
  <si>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</si>
  <si>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</si>
  <si>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</si>
  <si>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</si>
  <si>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</si>
  <si>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</si>
  <si>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</si>
  <si>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</si>
  <si>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</si>
  <si>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</si>
  <si>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</si>
  <si>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</si>
  <si>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</si>
  <si>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</si>
  <si>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</si>
  <si>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</si>
  <si>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</si>
  <si>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</si>
  <si>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</si>
  <si>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</si>
  <si>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</si>
  <si>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</si>
  <si>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</si>
  <si>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</si>
  <si>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</si>
  <si>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</si>
  <si>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</si>
  <si>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</si>
  <si>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</si>
  <si>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</si>
  <si>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</si>
  <si>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</si>
  <si>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</si>
  <si>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</si>
  <si>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</si>
  <si>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</si>
  <si>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</si>
  <si>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</si>
  <si>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</si>
  <si>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</si>
  <si>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</si>
  <si>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</si>
  <si>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</si>
  <si>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</si>
  <si>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</si>
  <si>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</si>
  <si>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</si>
  <si>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</si>
  <si>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</si>
  <si>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</si>
  <si>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</si>
  <si>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</si>
  <si>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</si>
  <si>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</si>
  <si>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</si>
  <si>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</si>
  <si>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</si>
  <si>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</si>
  <si>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</si>
  <si>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</si>
  <si>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</si>
  <si>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</si>
  <si>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</si>
  <si>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</si>
  <si>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</si>
  <si>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</si>
  <si>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</si>
  <si>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</si>
  <si>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</si>
  <si>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</si>
  <si>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</si>
  <si>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</si>
  <si>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</si>
  <si>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</si>
  <si>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</si>
  <si>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</si>
  <si>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</si>
  <si>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</si>
  <si>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</si>
  <si>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</si>
  <si>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</si>
  <si>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</si>
  <si>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</si>
  <si>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</si>
  <si>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</si>
  <si>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</si>
  <si>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</si>
  <si>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</si>
  <si>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</si>
  <si>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</si>
  <si>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</si>
  <si>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</si>
  <si>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</si>
  <si>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</si>
  <si>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</si>
  <si>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</si>
  <si>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</si>
  <si>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</si>
  <si>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</si>
  <si>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</si>
  <si>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</si>
  <si>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</si>
  <si>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</si>
  <si>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</si>
  <si>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</si>
  <si>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</si>
  <si>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</si>
  <si>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</si>
  <si>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</si>
  <si>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</si>
  <si>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</si>
  <si>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</si>
  <si>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</si>
  <si>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</si>
  <si>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</si>
  <si>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</si>
  <si>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</si>
  <si>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</si>
  <si>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</si>
  <si>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</si>
  <si>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</si>
  <si>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</si>
  <si>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</si>
  <si>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</si>
  <si>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</si>
  <si>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</si>
  <si>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</si>
  <si>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</si>
  <si>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</si>
  <si>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</si>
  <si>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</si>
  <si>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</si>
  <si>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</si>
  <si>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</si>
  <si>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</si>
  <si>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</si>
  <si>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</si>
  <si>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</si>
  <si>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</si>
  <si>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</si>
  <si>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</si>
  <si>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</si>
  <si>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</si>
  <si>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</si>
  <si>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</si>
  <si>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</si>
  <si>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</si>
  <si>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</si>
  <si>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</si>
  <si>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</si>
  <si>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</si>
  <si>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</si>
  <si>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</si>
  <si>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</si>
  <si>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</si>
  <si>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</si>
  <si>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</si>
  <si>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</si>
  <si>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</si>
  <si>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</si>
  <si>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</si>
  <si>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</si>
  <si>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</si>
  <si>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</si>
  <si>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</si>
  <si>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</si>
  <si>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</si>
  <si>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</si>
  <si>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</si>
  <si>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</si>
  <si>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</si>
  <si>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</si>
  <si>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</si>
  <si>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</si>
  <si>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</si>
  <si>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</si>
  <si>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</si>
  <si>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</si>
  <si>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</si>
  <si>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</si>
  <si>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</si>
  <si>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</si>
  <si>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</si>
  <si>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</si>
  <si>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</si>
  <si>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</si>
  <si>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</si>
  <si>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</si>
  <si>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</si>
  <si>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</si>
  <si>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</si>
  <si>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</si>
  <si>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</si>
  <si>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</si>
  <si>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</si>
  <si>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</si>
  <si>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</si>
  <si>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</si>
  <si>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</si>
  <si>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</si>
  <si>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</si>
  <si>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</si>
  <si>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</si>
  <si>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</si>
  <si>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</si>
  <si>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</si>
  <si>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</si>
  <si>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</si>
  <si>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</si>
  <si>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</si>
  <si>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</si>
  <si>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</si>
  <si>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</si>
  <si>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</si>
  <si>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</si>
  <si>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</si>
  <si>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</si>
  <si>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</si>
  <si>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</si>
  <si>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</si>
  <si>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</si>
  <si>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</si>
  <si>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</si>
  <si>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</si>
  <si>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</si>
  <si>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</si>
  <si>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</si>
  <si>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</si>
  <si>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</si>
  <si>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</si>
  <si>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</si>
  <si>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</si>
  <si>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</si>
  <si>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</si>
  <si>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</si>
  <si>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</si>
  <si>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</si>
  <si>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</si>
  <si>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</si>
  <si>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</si>
  <si>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</si>
  <si>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</si>
  <si>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</si>
  <si>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</si>
  <si>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</si>
  <si>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</si>
  <si>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</si>
  <si>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</si>
  <si>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</si>
  <si>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</si>
  <si>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</si>
  <si>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</si>
  <si>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</si>
  <si>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</si>
  <si>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</si>
  <si>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</si>
  <si>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</si>
  <si>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</si>
  <si>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</si>
  <si>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</si>
  <si>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</si>
  <si>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</si>
  <si>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</si>
  <si>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</si>
  <si>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</si>
  <si>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</si>
  <si>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</si>
  <si>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</si>
  <si>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</si>
  <si>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</si>
  <si>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</si>
  <si>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</si>
  <si>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</si>
  <si>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</si>
  <si>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</si>
  <si>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</si>
  <si>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</si>
  <si>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</si>
  <si>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</si>
  <si>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</si>
  <si>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</si>
  <si>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</si>
  <si>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</si>
  <si>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</si>
  <si>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</si>
  <si>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</si>
  <si>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</si>
  <si>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</si>
  <si>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</si>
  <si>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</si>
  <si>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</si>
  <si>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</si>
  <si>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</si>
  <si>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</si>
  <si>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</si>
  <si>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</si>
  <si>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</si>
  <si>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</si>
  <si>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</si>
  <si>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</si>
  <si>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</si>
  <si>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</si>
  <si>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</si>
  <si>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</si>
  <si>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</si>
  <si>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</si>
  <si>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</si>
  <si>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</si>
  <si>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</si>
  <si>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</si>
  <si>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</si>
  <si>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</si>
  <si>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</si>
  <si>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</si>
  <si>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</si>
  <si>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</si>
  <si>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</si>
  <si>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</si>
  <si>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</si>
  <si>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</si>
  <si>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</si>
  <si>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</si>
  <si>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</si>
  <si>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</si>
  <si>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</si>
  <si>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</si>
  <si>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</si>
  <si>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</si>
  <si>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</si>
  <si>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</si>
  <si>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</si>
  <si>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</si>
  <si>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</si>
  <si>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</si>
  <si>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</si>
  <si>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</si>
  <si>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</si>
  <si>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</si>
  <si>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</si>
  <si>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</si>
  <si>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</si>
  <si>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</si>
  <si>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</si>
  <si>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</si>
  <si>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</si>
  <si>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</si>
  <si>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</si>
  <si>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</si>
  <si>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</si>
  <si>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</si>
  <si>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</si>
  <si>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</si>
  <si>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</si>
  <si>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</si>
  <si>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</si>
  <si>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</si>
  <si>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</si>
  <si>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</si>
  <si>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</si>
  <si>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</si>
  <si>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</si>
  <si>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</si>
  <si>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</si>
  <si>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</si>
  <si>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</si>
  <si>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</si>
  <si>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</si>
  <si>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</si>
  <si>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</si>
  <si>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</si>
  <si>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</si>
  <si>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</si>
  <si>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</si>
  <si>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</si>
  <si>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</si>
  <si>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</si>
  <si>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</si>
  <si>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</si>
  <si>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</si>
  <si>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</si>
  <si>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</si>
  <si>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</si>
  <si>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</si>
  <si>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</si>
  <si>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</si>
  <si>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</si>
  <si>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</si>
  <si>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</si>
  <si>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</si>
  <si>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</si>
  <si>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</si>
  <si>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</si>
  <si>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</si>
  <si>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</si>
  <si>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</si>
  <si>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</si>
  <si>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</si>
  <si>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</si>
  <si>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</si>
  <si>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</si>
  <si>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</si>
  <si>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</si>
  <si>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</si>
  <si>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</si>
  <si>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</si>
  <si>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</si>
  <si>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</si>
  <si>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</si>
  <si>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</si>
  <si>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</si>
  <si>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</si>
  <si>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</si>
  <si>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</si>
  <si>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</si>
  <si>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</si>
  <si>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</si>
  <si>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</si>
  <si>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</si>
  <si>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</si>
  <si>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</si>
  <si>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</si>
  <si>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</si>
  <si>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</si>
  <si>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</si>
  <si>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</si>
  <si>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</si>
  <si>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</si>
  <si>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</si>
  <si>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</si>
  <si>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</si>
  <si>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</si>
  <si>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</si>
  <si>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</si>
  <si>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</si>
  <si>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</si>
  <si>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</si>
  <si>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</si>
  <si>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</si>
  <si>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</si>
  <si>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</si>
  <si>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</si>
  <si>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</si>
  <si>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</si>
  <si>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</si>
  <si>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</si>
  <si>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</si>
  <si>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</si>
  <si>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</si>
  <si>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</si>
  <si>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</si>
  <si>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</si>
  <si>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</si>
  <si>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</si>
  <si>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</si>
  <si>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</si>
  <si>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</si>
  <si>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</si>
  <si>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</si>
  <si>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</si>
  <si>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</si>
  <si>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</si>
  <si>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</si>
  <si>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</si>
  <si>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</si>
  <si>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</si>
  <si>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</si>
  <si>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</si>
  <si>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</si>
  <si>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</si>
  <si>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</si>
  <si>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</si>
  <si>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</si>
  <si>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</si>
  <si>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</si>
  <si>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</si>
  <si>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</si>
  <si>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</si>
  <si>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</si>
  <si>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</si>
  <si>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</si>
  <si>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</si>
  <si>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</si>
  <si>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</si>
  <si>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</si>
  <si>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</si>
  <si>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</si>
  <si>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</si>
  <si>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</si>
  <si>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</si>
  <si>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</si>
  <si>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</si>
  <si>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</si>
  <si>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</si>
  <si>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</si>
  <si>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</si>
  <si>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</si>
  <si>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</si>
  <si>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</si>
  <si>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</si>
  <si>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</si>
  <si>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</si>
  <si>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</si>
  <si>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</si>
  <si>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</si>
  <si>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</si>
  <si>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</si>
  <si>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</si>
  <si>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</si>
  <si>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</si>
  <si>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</si>
  <si>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</si>
  <si>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</si>
  <si>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</si>
  <si>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</si>
  <si>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</si>
  <si>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</si>
  <si>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</si>
  <si>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</si>
  <si>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</si>
  <si>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</si>
  <si>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</si>
  <si>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</si>
  <si>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</si>
  <si>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</si>
  <si>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</si>
  <si>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</si>
  <si>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</si>
  <si>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</si>
  <si>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</si>
  <si>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</si>
  <si>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</si>
  <si>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</si>
  <si>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</si>
  <si>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</si>
  <si>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</si>
  <si>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</si>
  <si>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</si>
  <si>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</si>
  <si>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</si>
  <si>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</si>
  <si>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</si>
  <si>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</si>
  <si>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</si>
  <si>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</si>
  <si>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</si>
  <si>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</si>
  <si>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</si>
  <si>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</si>
  <si>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</si>
  <si>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</si>
  <si>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</si>
  <si>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</si>
  <si>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</si>
  <si>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</si>
  <si>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</si>
  <si>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</si>
  <si>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</si>
  <si>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</si>
  <si>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</si>
  <si>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</si>
  <si>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</si>
  <si>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</si>
  <si>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</si>
  <si>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</si>
  <si>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</si>
  <si>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</si>
  <si>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</si>
  <si>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</si>
  <si>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</si>
  <si>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</si>
  <si>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</si>
  <si>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</si>
  <si>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</si>
  <si>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</si>
  <si>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</si>
  <si>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</si>
  <si>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</si>
  <si>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</si>
  <si>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</si>
  <si>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</si>
  <si>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</si>
  <si>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</si>
  <si>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</si>
  <si>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</si>
  <si>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</si>
  <si>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</si>
  <si>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</si>
  <si>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</si>
  <si>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</si>
  <si>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</si>
  <si>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</si>
  <si>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</si>
  <si>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</si>
  <si>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</si>
  <si>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</si>
  <si>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</si>
  <si>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</si>
  <si>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</si>
  <si>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</si>
  <si>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</si>
  <si>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</si>
  <si>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</si>
  <si>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</si>
  <si>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</si>
  <si>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</si>
  <si>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</si>
  <si>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</si>
  <si>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</si>
  <si>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</si>
  <si>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</si>
  <si>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</si>
  <si>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</si>
  <si>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</si>
  <si>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</si>
  <si>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</si>
  <si>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</si>
  <si>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</si>
  <si>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</si>
  <si>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</si>
  <si>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</si>
  <si>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</si>
  <si>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</si>
  <si>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</si>
  <si>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</si>
  <si>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</si>
  <si>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</si>
  <si>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</si>
  <si>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</si>
  <si>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</si>
  <si>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</si>
  <si>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</si>
  <si>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</si>
  <si>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</si>
  <si>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</si>
  <si>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</si>
  <si>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</si>
  <si>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</si>
  <si>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</si>
  <si>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</si>
  <si>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</si>
  <si>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</si>
  <si>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</si>
  <si>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</si>
  <si>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</si>
  <si>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</si>
  <si>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</si>
  <si>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</si>
  <si>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</si>
  <si>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</si>
  <si>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</si>
  <si>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</si>
  <si>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</si>
  <si>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</si>
  <si>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</si>
  <si>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</si>
  <si>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</si>
  <si>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</si>
  <si>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</si>
  <si>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</si>
  <si>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</si>
  <si>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</si>
  <si>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</si>
  <si>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</si>
  <si>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</si>
  <si>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</si>
  <si>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</si>
  <si>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</si>
  <si>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</si>
  <si>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</si>
  <si>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</si>
  <si>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</si>
  <si>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</si>
  <si>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</si>
  <si>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</si>
  <si>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</si>
  <si>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</si>
  <si>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</si>
  <si>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</si>
  <si>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</si>
  <si>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</si>
  <si>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</si>
  <si>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</si>
  <si>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</si>
  <si>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</si>
  <si>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</si>
  <si>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</si>
  <si>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</si>
  <si>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</si>
  <si>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</si>
  <si>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</si>
  <si>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</si>
  <si>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</si>
  <si>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</si>
  <si>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</si>
  <si>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</si>
  <si>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</si>
  <si>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</si>
  <si>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</si>
  <si>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</si>
  <si>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</si>
  <si>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</si>
  <si>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</si>
  <si>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</si>
  <si>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</si>
  <si>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</si>
  <si>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</si>
  <si>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</si>
  <si>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</si>
  <si>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</si>
  <si>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</si>
  <si>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</si>
  <si>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</si>
  <si>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</si>
  <si>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</si>
  <si>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</si>
  <si>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</si>
  <si>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</si>
  <si>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</si>
  <si>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</si>
  <si>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</si>
  <si>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</si>
  <si>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</si>
  <si>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</si>
  <si>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</si>
  <si>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</si>
  <si>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</si>
  <si>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</si>
  <si>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</si>
  <si>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</si>
  <si>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</si>
  <si>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</si>
  <si>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</si>
  <si>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</si>
  <si>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</si>
  <si>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</si>
  <si>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</si>
  <si>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</si>
  <si>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</si>
  <si>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</si>
  <si>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</si>
  <si>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</si>
  <si>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</si>
  <si>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</si>
  <si>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</si>
  <si>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</si>
  <si>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</si>
  <si>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</si>
  <si>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</si>
  <si>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</si>
  <si>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</si>
  <si>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</si>
  <si>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</si>
  <si>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</si>
  <si>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</si>
  <si>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</si>
  <si>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</si>
  <si>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</si>
  <si>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</si>
  <si>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</si>
  <si>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</si>
  <si>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</si>
  <si>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</si>
  <si>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</si>
  <si>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</si>
  <si>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</si>
  <si>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</si>
  <si>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</si>
  <si>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</si>
  <si>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</si>
  <si>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</si>
  <si>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</si>
  <si>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</si>
  <si>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</si>
  <si>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</si>
  <si>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</si>
  <si>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</si>
  <si>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</si>
  <si>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</si>
  <si>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</si>
  <si>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</si>
  <si>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</si>
  <si>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</si>
  <si>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</si>
  <si>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</si>
  <si>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</si>
  <si>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</si>
  <si>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</si>
  <si>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</si>
  <si>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</si>
  <si>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</si>
  <si>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</si>
  <si>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</si>
  <si>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</si>
  <si>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</si>
  <si>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</si>
  <si>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</si>
  <si>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</si>
  <si>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</si>
  <si>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</si>
  <si>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</si>
  <si>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</si>
  <si>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</si>
  <si>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</si>
  <si>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</si>
  <si>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</si>
  <si>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</si>
  <si>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</si>
  <si>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</si>
  <si>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</si>
  <si>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</si>
  <si>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</si>
  <si>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</si>
  <si>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</si>
  <si>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</si>
  <si>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</si>
  <si>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</si>
  <si>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</si>
  <si>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</si>
  <si>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</si>
  <si>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</si>
  <si>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</si>
  <si>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</si>
  <si>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</si>
  <si>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</si>
  <si>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</si>
  <si>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</si>
  <si>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</si>
  <si>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</si>
  <si>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</si>
  <si>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</si>
  <si>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</si>
  <si>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</si>
  <si>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</si>
  <si>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</si>
  <si>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</si>
  <si>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</si>
  <si>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</si>
  <si>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</si>
  <si>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</si>
  <si>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</si>
  <si>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</si>
  <si>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</si>
  <si>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</si>
  <si>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</si>
  <si>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</si>
  <si>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</si>
  <si>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</si>
  <si>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</si>
  <si>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</si>
  <si>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</si>
  <si>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</si>
  <si>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</si>
  <si>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</si>
  <si>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</si>
  <si>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</si>
  <si>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</si>
  <si>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</si>
  <si>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</si>
  <si>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</si>
  <si>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</si>
  <si>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</si>
  <si>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</si>
  <si>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</si>
  <si>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</si>
  <si>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</si>
  <si>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</si>
  <si>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</si>
  <si>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</si>
  <si>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</si>
  <si>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</si>
  <si>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</si>
  <si>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</si>
  <si>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</si>
  <si>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</si>
  <si>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</si>
  <si>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</si>
  <si>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</si>
  <si>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</si>
  <si>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</si>
  <si>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</si>
  <si>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</si>
  <si>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</si>
  <si>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</si>
  <si>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</si>
  <si>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</si>
  <si>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</si>
  <si>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</si>
  <si>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</si>
  <si>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</si>
  <si>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</si>
  <si>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</si>
  <si>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</si>
  <si>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</si>
  <si>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</si>
  <si>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</si>
  <si>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</si>
  <si>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</si>
  <si>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</si>
  <si>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</si>
  <si>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</si>
  <si>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</si>
  <si>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</si>
  <si>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</si>
  <si>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</si>
  <si>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</si>
  <si>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</si>
  <si>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</si>
  <si>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</si>
  <si>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</si>
  <si>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</si>
  <si>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</si>
  <si>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</si>
  <si>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</si>
  <si>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</si>
  <si>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</si>
  <si>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</si>
  <si>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</si>
  <si>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</si>
  <si>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</si>
  <si>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</si>
  <si>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</si>
  <si>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</si>
  <si>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</si>
  <si>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</si>
  <si>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</si>
  <si>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</si>
  <si>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</si>
  <si>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</si>
  <si>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</si>
  <si>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</si>
  <si>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</si>
  <si>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</si>
  <si>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</si>
  <si>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</si>
  <si>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</si>
  <si>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</si>
  <si>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</si>
  <si>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</si>
  <si>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</si>
  <si>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</si>
  <si>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</si>
  <si>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</si>
  <si>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</si>
  <si>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</si>
  <si>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</si>
  <si>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</si>
  <si>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</si>
  <si>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</si>
  <si>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</si>
  <si>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</si>
  <si>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</si>
  <si>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</si>
  <si>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</si>
  <si>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</si>
  <si>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</si>
  <si>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</si>
  <si>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</si>
  <si>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</si>
  <si>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</si>
  <si>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</si>
  <si>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</si>
  <si>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</si>
  <si>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</si>
  <si>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</si>
  <si>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</si>
  <si>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</si>
  <si>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</si>
  <si>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</si>
  <si>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</si>
  <si>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</si>
  <si>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</si>
  <si>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</si>
  <si>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</si>
  <si>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</si>
  <si>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</si>
  <si>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</si>
  <si>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</si>
  <si>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</si>
  <si>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</si>
  <si>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</si>
  <si>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</si>
  <si>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</si>
  <si>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</si>
  <si>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</si>
  <si>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</si>
  <si>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</si>
  <si>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</si>
  <si>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</si>
  <si>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</si>
  <si>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</si>
  <si>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</si>
  <si>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</si>
  <si>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</si>
  <si>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</si>
  <si>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</si>
  <si>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</si>
  <si>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</si>
  <si>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</si>
  <si>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</si>
  <si>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</si>
  <si>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</si>
  <si>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</si>
  <si>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</si>
  <si>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</si>
  <si>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</si>
  <si>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</si>
  <si>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</si>
  <si>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</si>
  <si>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</si>
  <si>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</si>
  <si>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</si>
  <si>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</si>
  <si>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</si>
  <si>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</si>
  <si>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</si>
  <si>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</si>
  <si>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</si>
  <si>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</si>
  <si>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</si>
  <si>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</si>
  <si>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</si>
  <si>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</si>
  <si>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</si>
  <si>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</si>
  <si>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</si>
  <si>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</si>
  <si>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</si>
  <si>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</si>
  <si>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</si>
  <si>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</si>
  <si>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</si>
  <si>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</si>
  <si>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</si>
  <si>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</si>
  <si>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</si>
  <si>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</si>
  <si>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</si>
  <si>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</si>
  <si>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</si>
  <si>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</si>
  <si>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</si>
  <si>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</si>
  <si>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</si>
  <si>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</si>
  <si>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</si>
  <si>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</si>
  <si>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</si>
  <si>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</si>
  <si>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</si>
  <si>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</si>
  <si>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</si>
  <si>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</si>
  <si>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</si>
  <si>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</si>
  <si>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</si>
  <si>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</si>
  <si>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</si>
  <si>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</si>
  <si>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</si>
  <si>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</si>
  <si>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</si>
  <si>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</si>
  <si>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</si>
  <si>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</si>
  <si>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</si>
  <si>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</si>
  <si>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</si>
  <si>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</si>
  <si>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</si>
  <si>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</si>
  <si>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</si>
  <si>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</si>
  <si>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</si>
  <si>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</si>
  <si>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</si>
  <si>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</si>
  <si>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</si>
  <si>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</si>
  <si>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</si>
  <si>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</si>
  <si>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</si>
  <si>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</si>
  <si>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</si>
  <si>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</si>
  <si>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</si>
  <si>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</si>
  <si>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</si>
  <si>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</si>
  <si>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</si>
  <si>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</si>
  <si>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</si>
  <si>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</si>
  <si>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</si>
  <si>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</si>
  <si>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</si>
  <si>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</si>
  <si>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</si>
  <si>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</si>
  <si>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</si>
  <si>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</si>
  <si>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</si>
  <si>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</si>
  <si>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</si>
  <si>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</si>
  <si>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</si>
  <si>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</si>
  <si>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</si>
  <si>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</si>
  <si>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</si>
  <si>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</si>
  <si>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</si>
  <si>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</si>
  <si>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</si>
  <si>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</si>
  <si>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</si>
  <si>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</si>
  <si>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</si>
  <si>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</si>
  <si>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</si>
  <si>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</si>
  <si>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</si>
  <si>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</si>
  <si>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</si>
  <si>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</si>
  <si>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</si>
  <si>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</si>
  <si>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</si>
  <si>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</si>
  <si>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</si>
  <si>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</si>
  <si>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</si>
  <si>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</si>
  <si>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</si>
  <si>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</si>
  <si>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</si>
  <si>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</si>
  <si>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</si>
  <si>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</si>
  <si>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</si>
  <si>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</si>
  <si>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</si>
  <si>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</si>
  <si>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</si>
  <si>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</si>
  <si>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</si>
  <si>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</si>
  <si>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</si>
  <si>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</si>
  <si>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</si>
  <si>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</si>
  <si>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</si>
  <si>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</si>
  <si>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</si>
  <si>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</si>
  <si>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</si>
  <si>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</si>
  <si>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</si>
  <si>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</si>
  <si>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</si>
  <si>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</si>
  <si>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</si>
  <si>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</si>
  <si>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</si>
  <si>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</si>
  <si>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</si>
  <si>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</si>
  <si>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</si>
  <si>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</si>
  <si>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</si>
  <si>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</si>
  <si>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</si>
  <si>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</si>
  <si>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</si>
  <si>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</si>
  <si>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</si>
  <si>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</si>
  <si>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</si>
  <si>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</si>
  <si>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</si>
  <si>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</si>
  <si>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</si>
  <si>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</si>
  <si>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</si>
  <si>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</si>
  <si>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</si>
  <si>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</si>
  <si>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</si>
  <si>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</si>
  <si>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</si>
  <si>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</si>
  <si>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</si>
  <si>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</si>
  <si>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</si>
  <si>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</si>
  <si>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</si>
  <si>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</si>
  <si>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</si>
  <si>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</si>
  <si>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</si>
  <si>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</si>
  <si>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</si>
  <si>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</si>
  <si>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</si>
  <si>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</si>
  <si>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</si>
  <si>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</si>
  <si>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</si>
  <si>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</si>
  <si>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</si>
  <si>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</si>
  <si>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</si>
  <si>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</si>
  <si>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</si>
  <si>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</si>
  <si>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</si>
  <si>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</si>
  <si>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</si>
  <si>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</si>
  <si>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</si>
  <si>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</si>
  <si>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</si>
  <si>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</si>
  <si>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</si>
  <si>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</si>
  <si>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</si>
  <si>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</si>
  <si>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</si>
  <si>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</si>
  <si>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</si>
  <si>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</si>
  <si>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</si>
  <si>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</si>
  <si>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</si>
  <si>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</si>
  <si>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</si>
  <si>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</si>
  <si>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</si>
  <si>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</si>
  <si>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</si>
  <si>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</si>
  <si>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</si>
  <si>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</si>
  <si>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</si>
  <si>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</si>
  <si>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</si>
  <si>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</si>
  <si>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</si>
  <si>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</si>
  <si>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</si>
  <si>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</si>
  <si>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</si>
  <si>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</si>
  <si>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</si>
  <si>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</si>
  <si>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</si>
  <si>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</si>
  <si>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</si>
  <si>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</si>
  <si>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</si>
  <si>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</si>
  <si>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</si>
  <si>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</si>
  <si>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</si>
  <si>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</si>
  <si>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</si>
  <si>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</si>
  <si>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</si>
  <si>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</si>
  <si>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</si>
  <si>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</si>
  <si>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</si>
  <si>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</si>
  <si>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</si>
  <si>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</si>
  <si>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</si>
  <si>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</si>
  <si>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</si>
  <si>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</si>
  <si>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</si>
  <si>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</si>
  <si>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</si>
  <si>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</si>
  <si>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</si>
  <si>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</si>
  <si>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</si>
  <si>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</si>
  <si>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</si>
  <si>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</si>
  <si>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</si>
  <si>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</si>
  <si>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</si>
  <si>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</si>
  <si>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</si>
  <si>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</si>
  <si>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</si>
  <si>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</si>
  <si>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</si>
  <si>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</si>
  <si>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</si>
  <si>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</si>
  <si>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</si>
  <si>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</si>
  <si>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</si>
  <si>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</si>
  <si>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</si>
  <si>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</si>
  <si>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</si>
  <si>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</si>
  <si>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</si>
  <si>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</si>
  <si>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</si>
  <si>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</si>
  <si>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</si>
  <si>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</si>
  <si>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</si>
  <si>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</si>
  <si>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</si>
  <si>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</si>
  <si>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</si>
  <si>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</si>
  <si>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</si>
  <si>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</si>
  <si>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</si>
  <si>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</si>
  <si>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</si>
  <si>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</si>
  <si>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</si>
  <si>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</si>
  <si>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</si>
  <si>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</si>
  <si>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</si>
  <si>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</si>
  <si>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</si>
  <si>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</si>
  <si>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</si>
  <si>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</si>
  <si>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</si>
  <si>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</si>
  <si>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</si>
  <si>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</si>
  <si>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</si>
  <si>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</si>
  <si>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</si>
  <si>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</si>
  <si>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</si>
  <si>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</si>
  <si>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</si>
  <si>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</si>
  <si>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</si>
  <si>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</si>
  <si>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</si>
  <si>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</si>
  <si>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</si>
  <si>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</si>
  <si>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</si>
  <si>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</si>
  <si>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</si>
  <si>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</si>
  <si>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</si>
  <si>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</si>
  <si>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</si>
  <si>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</si>
  <si>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</si>
  <si>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</si>
  <si>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</si>
  <si>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</si>
  <si>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</si>
  <si>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</si>
  <si>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</si>
  <si>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</si>
  <si>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</si>
  <si>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</si>
  <si>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</si>
  <si>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</si>
  <si>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</si>
  <si>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</si>
  <si>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</si>
  <si>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</si>
  <si>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</si>
  <si>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</si>
  <si>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</si>
  <si>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</si>
  <si>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</si>
  <si>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</si>
  <si>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</si>
  <si>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</si>
  <si>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</si>
  <si>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</si>
  <si>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</si>
  <si>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</si>
  <si>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</si>
  <si>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</si>
  <si>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</si>
  <si>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</si>
  <si>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</si>
  <si>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</si>
  <si>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</si>
  <si>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</si>
  <si>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</si>
  <si>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</si>
  <si>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</si>
  <si>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</si>
  <si>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</si>
  <si>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</si>
  <si>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</si>
  <si>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</si>
  <si>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</si>
  <si>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</si>
  <si>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</si>
  <si>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</si>
  <si>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</si>
  <si>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</si>
  <si>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</si>
  <si>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</si>
  <si>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</si>
  <si>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</si>
  <si>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</si>
  <si>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</si>
  <si>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</si>
  <si>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</si>
  <si>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</si>
  <si>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</si>
  <si>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</si>
  <si>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</si>
  <si>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</si>
  <si>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</si>
  <si>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</si>
  <si>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</si>
  <si>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</si>
  <si>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</si>
  <si>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</si>
  <si>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</si>
  <si>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</si>
  <si>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</si>
  <si>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</si>
  <si>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</si>
  <si>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</si>
  <si>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</si>
  <si>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</si>
  <si>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</si>
  <si>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</si>
  <si>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</si>
  <si>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</si>
  <si>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</si>
  <si>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</si>
  <si>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</si>
  <si>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</si>
  <si>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</si>
  <si>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</si>
  <si>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</si>
  <si>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</si>
  <si>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</si>
  <si>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</si>
  <si>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</si>
  <si>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</si>
  <si>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</si>
  <si>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</si>
  <si>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</si>
  <si>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</si>
  <si>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</si>
  <si>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</si>
  <si>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</si>
  <si>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</si>
  <si>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</si>
  <si>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</si>
  <si>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</si>
  <si>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</si>
  <si>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</si>
  <si>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</si>
  <si>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</si>
  <si>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</si>
  <si>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</si>
  <si>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</si>
  <si>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</si>
  <si>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</si>
  <si>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</si>
  <si>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</si>
  <si>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</si>
  <si>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</si>
  <si>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</si>
  <si>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</si>
  <si>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</si>
  <si>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</si>
  <si>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</si>
  <si>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</si>
  <si>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</si>
  <si>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</si>
  <si>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</si>
  <si>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</si>
  <si>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</si>
  <si>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</si>
  <si>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</si>
  <si>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</si>
  <si>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</si>
  <si>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</si>
  <si>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</si>
  <si>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</si>
  <si>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</si>
  <si>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</si>
  <si>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</si>
  <si>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</si>
  <si>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</si>
  <si>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</si>
  <si>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</si>
  <si>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</si>
  <si>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</si>
  <si>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</si>
  <si>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</si>
  <si>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</si>
  <si>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</si>
  <si>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</si>
  <si>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</si>
  <si>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</si>
  <si>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</si>
  <si>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</si>
  <si>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</si>
  <si>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</si>
  <si>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</si>
  <si>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</si>
  <si>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</si>
  <si>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</si>
  <si>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</si>
  <si>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</si>
  <si>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</si>
  <si>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</si>
  <si>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</si>
  <si>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</si>
  <si>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</si>
  <si>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</si>
  <si>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</si>
  <si>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</si>
  <si>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</si>
  <si>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</si>
  <si>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</si>
  <si>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</si>
  <si>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</si>
  <si>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</si>
  <si>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</si>
  <si>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</si>
  <si>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</si>
  <si>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</si>
  <si>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</si>
  <si>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</si>
  <si>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</si>
  <si>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</si>
  <si>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</si>
  <si>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</si>
  <si>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</si>
  <si>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</si>
  <si>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</si>
  <si>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</si>
  <si>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</si>
  <si>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</si>
  <si>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</si>
  <si>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</si>
  <si>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</si>
  <si>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</si>
  <si>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</si>
  <si>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</si>
  <si>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</si>
  <si>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</si>
  <si>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</si>
  <si>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</si>
  <si>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</si>
  <si>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</si>
  <si>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</si>
  <si>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</si>
  <si>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</si>
  <si>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</si>
  <si>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</si>
  <si>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</si>
  <si>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</si>
  <si>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</si>
  <si>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</si>
  <si>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</si>
  <si>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</si>
  <si>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</si>
  <si>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</si>
  <si>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</si>
  <si>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</si>
  <si>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</si>
  <si>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</si>
  <si>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</si>
  <si>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</si>
  <si>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</si>
  <si>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</si>
  <si>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</si>
  <si>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</si>
  <si>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</si>
  <si>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</si>
  <si>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</si>
  <si>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</si>
  <si>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</si>
  <si>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</si>
  <si>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</si>
  <si>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</si>
  <si>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</si>
  <si>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</si>
  <si>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</si>
  <si>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</si>
  <si>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</si>
  <si>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</si>
  <si>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</si>
  <si>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</si>
  <si>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</si>
  <si>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</si>
  <si>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</si>
  <si>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</si>
  <si>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</si>
  <si>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</si>
  <si>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</si>
  <si>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</si>
  <si>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</si>
  <si>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</si>
  <si>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</si>
  <si>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</si>
  <si>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</si>
  <si>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</si>
  <si>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</si>
  <si>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</si>
  <si>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</si>
  <si>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</si>
  <si>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</si>
  <si>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</si>
  <si>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</si>
  <si>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</si>
  <si>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</si>
  <si>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</si>
  <si>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</si>
  <si>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</si>
  <si>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</si>
  <si>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</si>
  <si>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</si>
  <si>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</si>
  <si>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</si>
  <si>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</si>
  <si>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</si>
  <si>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</si>
  <si>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</si>
  <si>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</si>
  <si>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</si>
  <si>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</si>
  <si>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</si>
  <si>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</si>
  <si>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</si>
  <si>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</si>
  <si>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</si>
  <si>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</si>
  <si>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</si>
  <si>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</si>
  <si>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</si>
  <si>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</si>
  <si>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</si>
  <si>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</si>
  <si>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</si>
  <si>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</si>
  <si>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</si>
  <si>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</si>
  <si>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</si>
  <si>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</si>
  <si>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</si>
  <si>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</si>
  <si>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</si>
  <si>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</si>
  <si>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</si>
  <si>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</si>
  <si>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</si>
  <si>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</si>
  <si>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</si>
  <si>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</si>
  <si>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</si>
  <si>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</si>
  <si>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</si>
  <si>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</si>
  <si>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</si>
  <si>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</si>
  <si>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</si>
  <si>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</si>
  <si>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</si>
  <si>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</si>
  <si>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</si>
  <si>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</si>
  <si>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</si>
  <si>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</si>
  <si>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</si>
  <si>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</si>
  <si>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</si>
  <si>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</si>
  <si>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</si>
  <si>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</si>
  <si>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</si>
  <si>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</si>
  <si>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</si>
  <si>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</si>
  <si>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</si>
  <si>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</si>
  <si>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</si>
  <si>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</si>
  <si>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</si>
  <si>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</si>
  <si>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</si>
  <si>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</si>
  <si>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</si>
  <si>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</si>
  <si>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</si>
  <si>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</si>
  <si>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</si>
  <si>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</si>
  <si>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</si>
  <si>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</si>
  <si>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</si>
  <si>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</si>
  <si>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</si>
  <si>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</si>
  <si>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</si>
  <si>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</si>
  <si>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</si>
  <si>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</si>
  <si>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</si>
  <si>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</si>
  <si>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</si>
  <si>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</si>
  <si>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</si>
  <si>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</si>
  <si>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</si>
  <si>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</si>
  <si>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</si>
  <si>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</si>
  <si>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</si>
  <si>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</si>
  <si>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</si>
  <si>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</si>
  <si>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</si>
  <si>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</si>
  <si>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</si>
  <si>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</si>
  <si>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</si>
  <si>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</si>
  <si>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</si>
  <si>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</si>
  <si>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</si>
  <si>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</si>
  <si>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</si>
  <si>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</si>
  <si>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</si>
  <si>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</si>
  <si>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</si>
  <si>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</si>
  <si>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</si>
  <si>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</si>
  <si>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</si>
  <si>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</si>
  <si>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</si>
  <si>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</si>
  <si>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</si>
  <si>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</si>
  <si>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</si>
  <si>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</si>
  <si>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</si>
  <si>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</si>
  <si>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</si>
  <si>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</si>
  <si>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</si>
  <si>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</si>
  <si>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</si>
  <si>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</si>
  <si>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</si>
  <si>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</si>
  <si>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</si>
  <si>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</si>
  <si>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</si>
  <si>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</si>
  <si>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</si>
  <si>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</si>
  <si>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</si>
  <si>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</si>
  <si>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</si>
  <si>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</si>
  <si>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</si>
  <si>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</si>
  <si>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</si>
  <si>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</si>
  <si>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</si>
  <si>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</si>
  <si>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</si>
  <si>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</si>
  <si>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</si>
  <si>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</si>
  <si>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</si>
  <si>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</si>
  <si>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</si>
  <si>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</si>
  <si>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</si>
  <si>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</si>
  <si>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</si>
  <si>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</si>
  <si>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</si>
  <si>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</si>
  <si>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</si>
  <si>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</si>
  <si>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</si>
  <si>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</si>
  <si>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</si>
  <si>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</si>
  <si>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</si>
  <si>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</si>
  <si>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</si>
  <si>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</si>
  <si>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</si>
  <si>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</si>
  <si>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</si>
  <si>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</si>
  <si>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</si>
  <si>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</si>
  <si>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</si>
  <si>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</si>
  <si>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</si>
  <si>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</si>
  <si>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</si>
  <si>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</si>
  <si>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</si>
  <si>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</si>
  <si>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</si>
  <si>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</si>
  <si>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</si>
  <si>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</si>
  <si>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</si>
  <si>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</si>
  <si>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</si>
  <si>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</si>
  <si>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</si>
  <si>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</si>
  <si>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</si>
  <si>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</si>
  <si>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</si>
  <si>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</si>
  <si>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</si>
  <si>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</si>
  <si>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</si>
  <si>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</si>
  <si>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</si>
  <si>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</si>
  <si>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</si>
  <si>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</si>
  <si>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</si>
  <si>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</si>
  <si>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</si>
  <si>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</si>
  <si>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</si>
  <si>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</si>
  <si>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</si>
  <si>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</si>
  <si>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</si>
  <si>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</si>
  <si>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</si>
  <si>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</si>
  <si>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</si>
  <si>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</si>
  <si>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</si>
  <si>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</si>
  <si>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</si>
  <si>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</si>
  <si>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</si>
  <si>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</si>
  <si>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</si>
  <si>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</si>
  <si>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</si>
  <si>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</si>
  <si>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</si>
  <si>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</si>
  <si>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</si>
  <si>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</si>
  <si>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</si>
  <si>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</si>
  <si>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</si>
  <si>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</si>
  <si>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</si>
  <si>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</si>
  <si>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</si>
  <si>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</si>
  <si>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</si>
  <si>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</si>
  <si>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</si>
  <si>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</si>
  <si>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</si>
  <si>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</si>
  <si>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</si>
  <si>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</si>
  <si>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</si>
  <si>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</si>
  <si>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</si>
  <si>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</si>
  <si>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</si>
  <si>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</si>
  <si>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</si>
  <si>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</si>
  <si>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</si>
  <si>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</si>
  <si>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</si>
  <si>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</si>
  <si>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</si>
  <si>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</si>
  <si>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</si>
  <si>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</si>
  <si>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</si>
  <si>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</si>
  <si>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</si>
  <si>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</si>
  <si>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</si>
  <si>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</si>
  <si>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</si>
  <si>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</si>
  <si>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</si>
  <si>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</si>
  <si>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</si>
  <si>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</si>
  <si>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</si>
  <si>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</si>
  <si>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</si>
  <si>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</si>
  <si>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</si>
  <si>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</si>
  <si>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</si>
  <si>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</si>
  <si>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</si>
  <si>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</si>
  <si>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</si>
  <si>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</si>
  <si>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</si>
  <si>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</si>
  <si>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</si>
  <si>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</si>
  <si>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</si>
  <si>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</si>
  <si>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</si>
  <si>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</si>
  <si>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</si>
  <si>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</si>
  <si>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</si>
  <si>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</si>
  <si>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</si>
  <si>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</si>
  <si>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</si>
  <si>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</si>
  <si>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</si>
  <si>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</si>
  <si>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</si>
  <si>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</si>
  <si>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</si>
  <si>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</si>
  <si>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</si>
  <si>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</si>
  <si>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</si>
  <si>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</si>
  <si>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</si>
  <si>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</si>
  <si>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</si>
  <si>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</si>
  <si>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</si>
  <si>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</si>
  <si>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</si>
  <si>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</si>
  <si>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</si>
  <si>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</si>
  <si>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</si>
  <si>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</si>
  <si>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</si>
  <si>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</si>
  <si>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</si>
  <si>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</si>
  <si>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</si>
  <si>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</si>
  <si>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</si>
  <si>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</si>
  <si>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</si>
  <si>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</si>
  <si>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</si>
  <si>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</si>
  <si>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</si>
  <si>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</si>
  <si>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</si>
  <si>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</si>
  <si>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</si>
  <si>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</si>
  <si>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</si>
  <si>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</si>
  <si>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</si>
  <si>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</si>
  <si>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</si>
  <si>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</si>
  <si>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</si>
  <si>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</si>
  <si>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</si>
  <si>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</si>
  <si>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</si>
  <si>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</si>
  <si>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</si>
  <si>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</si>
  <si>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</si>
  <si>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</si>
  <si>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</si>
  <si>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</si>
  <si>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</si>
  <si>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</si>
  <si>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</si>
  <si>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</si>
  <si>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</si>
  <si>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</si>
  <si>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</si>
  <si>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</si>
  <si>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</si>
  <si>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</si>
  <si>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</si>
  <si>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</si>
  <si>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</si>
  <si>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</si>
  <si>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</si>
  <si>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</si>
  <si>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</si>
  <si>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</si>
  <si>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</si>
  <si>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</si>
  <si>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</si>
  <si>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</si>
  <si>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</si>
  <si>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</si>
  <si>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</si>
  <si>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</si>
  <si>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</si>
  <si>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</si>
  <si>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</si>
  <si>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</si>
  <si>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</si>
  <si>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</si>
  <si>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</si>
  <si>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</si>
  <si>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</si>
  <si>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</si>
  <si>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</si>
  <si>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</si>
  <si>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</si>
  <si>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</si>
  <si>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</si>
  <si>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</si>
  <si>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</si>
  <si>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</si>
  <si>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</si>
  <si>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</si>
  <si>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</si>
  <si>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</si>
  <si>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</si>
  <si>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</si>
  <si>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</si>
  <si>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</si>
  <si>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</si>
  <si>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</si>
  <si>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</si>
  <si>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</si>
  <si>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</si>
  <si>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</si>
  <si>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</si>
  <si>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</si>
  <si>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</si>
  <si>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</si>
  <si>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</si>
  <si>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</si>
  <si>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</si>
  <si>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</si>
  <si>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</si>
  <si>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</si>
  <si>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</si>
  <si>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</si>
  <si>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</si>
  <si>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</si>
  <si>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</si>
  <si>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</si>
  <si>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</si>
  <si>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</si>
  <si>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</si>
  <si>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</si>
  <si>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</si>
  <si>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</si>
  <si>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</si>
  <si>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</si>
  <si>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</si>
  <si>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</si>
  <si>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</si>
  <si>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</si>
  <si>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</si>
  <si>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</si>
  <si>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</si>
  <si>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</si>
  <si>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</si>
  <si>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</si>
  <si>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</si>
  <si>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</si>
  <si>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</si>
  <si>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</si>
  <si>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</si>
  <si>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</si>
  <si>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</si>
  <si>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</si>
  <si>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</si>
  <si>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</si>
  <si>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</si>
  <si>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</si>
  <si>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</si>
  <si>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</si>
  <si>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</si>
  <si>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</si>
  <si>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</si>
  <si>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</si>
  <si>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</si>
  <si>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</si>
  <si>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</si>
  <si>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</si>
  <si>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</si>
  <si>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</si>
  <si>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</si>
  <si>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</si>
  <si>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</si>
  <si>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</si>
  <si>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</si>
  <si>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</si>
  <si>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</si>
  <si>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</si>
  <si>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</si>
  <si>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</si>
  <si>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</si>
  <si>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</si>
  <si>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</si>
  <si>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</si>
  <si>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</si>
  <si>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</si>
  <si>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</si>
  <si>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</si>
  <si>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</si>
  <si>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</si>
  <si>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</si>
  <si>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</si>
  <si>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</si>
  <si>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</si>
  <si>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</si>
  <si>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</si>
  <si>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</si>
  <si>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</si>
  <si>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</si>
  <si>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</si>
  <si>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</si>
  <si>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</si>
  <si>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</si>
  <si>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</si>
  <si>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</si>
  <si>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</si>
  <si>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</si>
  <si>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</si>
  <si>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</si>
  <si>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</si>
  <si>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</si>
  <si>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</si>
  <si>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</si>
  <si>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</si>
  <si>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</si>
  <si>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</si>
  <si>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</si>
  <si>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</si>
  <si>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</si>
  <si>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</si>
  <si>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</si>
  <si>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</si>
  <si>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</si>
  <si>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</si>
  <si>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</si>
  <si>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</si>
  <si>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</si>
  <si>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</si>
  <si>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</si>
  <si>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</si>
  <si>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</si>
  <si>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</si>
  <si>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</si>
  <si>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</si>
  <si>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</si>
  <si>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</si>
  <si>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</si>
  <si>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</si>
  <si>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</si>
  <si>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</si>
  <si>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</si>
  <si>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</si>
  <si>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</si>
  <si>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</si>
  <si>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</si>
  <si>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</si>
  <si>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</si>
  <si>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</si>
  <si>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</si>
  <si>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</si>
  <si>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</si>
  <si>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</si>
  <si>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</si>
  <si>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</si>
  <si>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</si>
  <si>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</si>
  <si>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</si>
  <si>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</si>
  <si>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</si>
  <si>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</si>
  <si>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</si>
  <si>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</si>
  <si>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</si>
  <si>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</si>
  <si>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</si>
  <si>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</si>
  <si>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</si>
  <si>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</si>
  <si>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</si>
  <si>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</si>
  <si>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</si>
  <si>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</si>
  <si>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</si>
  <si>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</si>
  <si>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</si>
  <si>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</si>
  <si>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</si>
  <si>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</si>
  <si>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</si>
  <si>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</si>
  <si>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</si>
  <si>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</si>
  <si>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</si>
  <si>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</si>
  <si>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</si>
  <si>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</si>
  <si>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</si>
  <si>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</si>
  <si>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</si>
  <si>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</si>
  <si>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</si>
  <si>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</si>
  <si>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</si>
  <si>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</si>
  <si>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</si>
  <si>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</si>
  <si>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</si>
  <si>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</si>
  <si>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</si>
  <si>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</si>
  <si>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</si>
  <si>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</si>
  <si>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</si>
  <si>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</si>
  <si>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</si>
  <si>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</si>
  <si>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</si>
  <si>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</si>
  <si>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</si>
  <si>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</si>
  <si>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</si>
  <si>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</si>
  <si>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</si>
  <si>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</si>
  <si>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</si>
  <si>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</si>
  <si>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</si>
  <si>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</si>
  <si>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</si>
  <si>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</si>
  <si>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</si>
  <si>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</si>
  <si>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</si>
  <si>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</si>
  <si>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</si>
  <si>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</si>
  <si>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</si>
  <si>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</si>
  <si>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</si>
  <si>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</si>
  <si>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</si>
  <si>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</si>
  <si>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</si>
  <si>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</si>
  <si>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</si>
  <si>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</si>
  <si>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</si>
  <si>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</si>
  <si>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</si>
  <si>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</si>
  <si>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</si>
  <si>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</si>
  <si>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</si>
  <si>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</si>
  <si>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</si>
  <si>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</si>
  <si>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</si>
  <si>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</si>
  <si>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</si>
  <si>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</si>
  <si>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</si>
  <si>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</si>
  <si>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</si>
  <si>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</si>
  <si>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</si>
  <si>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</si>
  <si>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</si>
  <si>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</si>
  <si>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</si>
  <si>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</si>
  <si>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</si>
  <si>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</si>
  <si>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</si>
  <si>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</si>
  <si>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</si>
  <si>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</si>
  <si>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</si>
  <si>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</si>
  <si>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</si>
  <si>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</si>
  <si>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</si>
  <si>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</si>
  <si>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</si>
  <si>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</si>
  <si>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</si>
  <si>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</si>
  <si>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</si>
  <si>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</si>
  <si>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</si>
  <si>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</si>
  <si>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</si>
  <si>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</si>
  <si>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</si>
  <si>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</si>
  <si>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</si>
  <si>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</si>
  <si>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</si>
  <si>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</si>
  <si>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</si>
  <si>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</si>
  <si>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</si>
  <si>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</si>
  <si>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</si>
  <si>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</si>
  <si>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</si>
  <si>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</si>
  <si>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</si>
  <si>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</si>
  <si>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</si>
  <si>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</si>
  <si>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</si>
  <si>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</si>
  <si>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</si>
  <si>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</si>
  <si>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</si>
  <si>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</si>
  <si>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</si>
  <si>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</si>
  <si>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</si>
  <si>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</si>
  <si>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</si>
  <si>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</si>
  <si>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</si>
  <si>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</si>
  <si>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</si>
  <si>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</si>
  <si>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</si>
  <si>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</si>
  <si>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</si>
  <si>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</si>
  <si>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</si>
  <si>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</si>
  <si>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</si>
  <si>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</si>
  <si>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</si>
  <si>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</si>
  <si>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</si>
  <si>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</si>
  <si>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</si>
  <si>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</si>
  <si>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</si>
  <si>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</si>
  <si>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</si>
  <si>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</si>
  <si>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</si>
  <si>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</si>
  <si>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</si>
  <si>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</si>
  <si>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</si>
  <si>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</si>
  <si>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</si>
  <si>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</si>
  <si>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</si>
  <si>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</si>
  <si>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</si>
  <si>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</si>
  <si>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</si>
  <si>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</si>
  <si>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</si>
  <si>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</si>
  <si>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</si>
  <si>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</si>
  <si>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</si>
  <si>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</si>
  <si>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</si>
  <si>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</si>
  <si>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</si>
  <si>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</si>
  <si>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</si>
  <si>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</si>
  <si>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</si>
  <si>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</si>
  <si>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</si>
  <si>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</si>
  <si>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</si>
  <si>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</si>
  <si>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</si>
  <si>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</si>
  <si>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</si>
  <si>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</si>
  <si>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</si>
  <si>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</si>
  <si>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</si>
  <si>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</si>
  <si>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</si>
  <si>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</si>
  <si>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</si>
  <si>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</si>
  <si>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</si>
  <si>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</si>
  <si>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</si>
  <si>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</si>
  <si>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</si>
  <si>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</si>
  <si>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</si>
  <si>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</si>
  <si>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</si>
  <si>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</si>
  <si>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</si>
  <si>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</si>
  <si>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</si>
  <si>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</si>
  <si>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</si>
  <si>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</si>
  <si>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</si>
  <si>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</si>
  <si>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</si>
  <si>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</si>
  <si>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</si>
  <si>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</si>
  <si>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</si>
  <si>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</si>
  <si>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</si>
  <si>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</si>
  <si>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</si>
  <si>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</si>
  <si>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</si>
  <si>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</si>
  <si>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</si>
  <si>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</si>
  <si>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</si>
  <si>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</si>
  <si>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</si>
  <si>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</si>
  <si>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</si>
  <si>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</si>
  <si>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</si>
  <si>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</si>
  <si>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</si>
  <si>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</si>
  <si>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</si>
  <si>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</si>
  <si>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</si>
  <si>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</si>
  <si>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</si>
  <si>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</si>
  <si>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</si>
  <si>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</si>
  <si>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</si>
  <si>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</si>
  <si>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</si>
  <si>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</si>
  <si>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</si>
  <si>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</si>
  <si>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</si>
  <si>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</si>
  <si>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</si>
  <si>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</si>
  <si>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</si>
  <si>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</si>
  <si>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</si>
  <si>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</si>
  <si>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</si>
  <si>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</si>
  <si>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</si>
  <si>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</si>
  <si>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</si>
  <si>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</si>
  <si>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</si>
  <si>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</si>
  <si>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</si>
  <si>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</si>
  <si>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</si>
  <si>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</si>
  <si>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</si>
  <si>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</si>
  <si>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</si>
  <si>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</si>
  <si>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</si>
  <si>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</si>
  <si>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</si>
  <si>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</si>
  <si>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</si>
  <si>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</si>
  <si>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</si>
  <si>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</si>
  <si>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</si>
  <si>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</si>
  <si>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</si>
  <si>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</si>
  <si>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</si>
  <si>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</si>
  <si>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</si>
  <si>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</si>
  <si>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</si>
  <si>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</si>
  <si>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</si>
  <si>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</si>
  <si>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</si>
  <si>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</si>
  <si>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</si>
  <si>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</si>
  <si>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</si>
  <si>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</si>
  <si>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</si>
  <si>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</si>
  <si>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</si>
  <si>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</si>
  <si>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</si>
  <si>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</si>
  <si>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</si>
  <si>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</si>
  <si>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</si>
  <si>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</si>
  <si>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</si>
  <si>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</si>
  <si>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</si>
  <si>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</si>
  <si>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</si>
  <si>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</si>
  <si>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</si>
  <si>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</si>
  <si>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</si>
  <si>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</si>
  <si>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</si>
  <si>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</si>
  <si>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</si>
  <si>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</si>
  <si>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</si>
  <si>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</si>
  <si>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</si>
  <si>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</si>
  <si>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</si>
  <si>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</si>
  <si>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</si>
  <si>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</si>
  <si>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</si>
  <si>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</si>
  <si>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</si>
  <si>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</si>
  <si>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</si>
  <si>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</si>
  <si>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</si>
  <si>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</si>
  <si>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</si>
  <si>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</si>
  <si>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</si>
  <si>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</si>
  <si>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</si>
  <si>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</si>
  <si>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</si>
  <si>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</si>
  <si>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</si>
  <si>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</si>
  <si>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</si>
  <si>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</si>
  <si>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</si>
  <si>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</si>
  <si>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</si>
  <si>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</si>
  <si>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</si>
  <si>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</si>
  <si>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</si>
  <si>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</si>
  <si>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</si>
  <si>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</si>
  <si>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</si>
  <si>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</si>
  <si>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</si>
  <si>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</si>
  <si>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</si>
  <si>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</si>
  <si>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</si>
  <si>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</si>
  <si>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</si>
  <si>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</si>
  <si>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</si>
  <si>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</si>
  <si>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</si>
  <si>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</si>
  <si>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</si>
  <si>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</si>
  <si>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</si>
  <si>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</si>
  <si>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</si>
  <si>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</si>
  <si>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</si>
  <si>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</si>
  <si>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</si>
  <si>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</si>
  <si>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</si>
  <si>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</si>
  <si>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</si>
  <si>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</si>
  <si>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</si>
  <si>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</si>
  <si>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</si>
  <si>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</si>
  <si>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</si>
  <si>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</si>
  <si>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</si>
  <si>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</si>
  <si>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</si>
  <si>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</si>
  <si>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</si>
  <si>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</si>
  <si>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</si>
  <si>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</si>
  <si>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</si>
  <si>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</si>
  <si>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</si>
  <si>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</si>
  <si>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</si>
  <si>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</si>
  <si>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</si>
  <si>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</si>
  <si>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</si>
  <si>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</si>
  <si>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</si>
  <si>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</si>
  <si>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</si>
  <si>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</si>
  <si>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</si>
  <si>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</si>
  <si>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</si>
  <si>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</si>
  <si>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</si>
  <si>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</si>
  <si>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</si>
  <si>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</si>
  <si>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</si>
  <si>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</si>
  <si>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</si>
  <si>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</si>
  <si>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</si>
  <si>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</si>
  <si>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</si>
  <si>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</si>
  <si>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</si>
  <si>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</si>
  <si>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</si>
  <si>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</si>
  <si>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</si>
  <si>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</si>
  <si>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</si>
  <si>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</si>
  <si>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</si>
  <si>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</si>
  <si>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</si>
  <si>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</si>
  <si>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</si>
  <si>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</si>
  <si>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</si>
  <si>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</si>
  <si>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</si>
  <si>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</si>
  <si>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</si>
  <si>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</si>
  <si>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</si>
  <si>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</si>
  <si>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</si>
  <si>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</si>
  <si>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</si>
  <si>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</si>
  <si>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</si>
  <si>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</si>
  <si>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</si>
  <si>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</si>
  <si>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</si>
  <si>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</si>
  <si>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</si>
  <si>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</si>
  <si>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</si>
  <si>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</si>
  <si>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</si>
  <si>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</si>
  <si>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</si>
  <si>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</si>
  <si>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</si>
  <si>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</si>
  <si>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</si>
  <si>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</si>
  <si>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</si>
  <si>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</si>
  <si>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</si>
  <si>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</si>
  <si>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</si>
  <si>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</si>
  <si>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</si>
  <si>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</si>
  <si>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</si>
  <si>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</si>
  <si>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</si>
  <si>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</si>
  <si>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</si>
  <si>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</si>
  <si>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</si>
  <si>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</si>
  <si>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</si>
  <si>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</si>
  <si>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</si>
  <si>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</si>
  <si>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</si>
  <si>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</si>
  <si>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</si>
  <si>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</si>
  <si>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</si>
  <si>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</si>
  <si>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</si>
  <si>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</si>
  <si>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</si>
  <si>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</si>
  <si>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</si>
  <si>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</si>
  <si>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</si>
  <si>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</si>
  <si>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</si>
  <si>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</si>
  <si>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</si>
  <si>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</si>
  <si>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</si>
  <si>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</si>
  <si>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</si>
  <si>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</si>
  <si>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</si>
  <si>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</si>
  <si>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</si>
  <si>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</si>
  <si>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</si>
  <si>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</si>
  <si>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</si>
  <si>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</si>
  <si>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</si>
  <si>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</si>
  <si>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</si>
  <si>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</si>
  <si>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</si>
  <si>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</si>
  <si>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</si>
  <si>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</si>
  <si>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</si>
  <si>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</si>
  <si>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</si>
  <si>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</si>
  <si>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</si>
  <si>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</si>
  <si>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</si>
  <si>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</si>
  <si>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</si>
  <si>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</si>
  <si>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</si>
  <si>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</si>
  <si>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</si>
  <si>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</si>
  <si>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</si>
  <si>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</si>
  <si>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</si>
  <si>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</si>
  <si>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</si>
  <si>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</si>
  <si>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</si>
  <si>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</si>
  <si>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</si>
  <si>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</si>
  <si>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</si>
  <si>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</si>
  <si>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</si>
  <si>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</si>
  <si>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</si>
  <si>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</si>
  <si>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</si>
  <si>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</si>
  <si>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</si>
  <si>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</si>
  <si>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</si>
  <si>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</si>
  <si>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</si>
  <si>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</si>
  <si>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</si>
  <si>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</si>
  <si>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</si>
  <si>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</si>
  <si>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</si>
  <si>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</si>
  <si>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</si>
  <si>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</si>
  <si>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</si>
  <si>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</si>
  <si>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</si>
  <si>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</si>
  <si>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</si>
  <si>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</si>
  <si>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</si>
  <si>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</si>
  <si>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</si>
  <si>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</si>
  <si>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</si>
  <si>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</si>
  <si>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</si>
  <si>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</si>
  <si>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</si>
  <si>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</si>
  <si>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</si>
  <si>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</si>
  <si>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</si>
  <si>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</si>
  <si>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</si>
  <si>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</si>
  <si>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</si>
  <si>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</si>
  <si>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</si>
  <si>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</si>
  <si>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</si>
  <si>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</si>
  <si>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</si>
  <si>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</si>
  <si>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</si>
  <si>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</si>
  <si>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</si>
  <si>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</si>
  <si>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</si>
  <si>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</si>
  <si>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</si>
  <si>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</si>
  <si>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</si>
  <si>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</si>
  <si>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</si>
  <si>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</si>
  <si>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</si>
  <si>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</si>
  <si>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</si>
  <si>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</si>
  <si>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</si>
  <si>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</si>
  <si>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</si>
  <si>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</si>
  <si>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</si>
  <si>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</si>
  <si>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</si>
  <si>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</si>
  <si>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</si>
  <si>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</si>
  <si>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</si>
  <si>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</si>
  <si>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</si>
  <si>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</si>
  <si>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</si>
  <si>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</si>
  <si>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</si>
  <si>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</si>
  <si>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</si>
  <si>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</si>
  <si>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</si>
  <si>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</si>
  <si>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</si>
  <si>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</si>
  <si>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</si>
  <si>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</si>
  <si>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</si>
  <si>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</si>
  <si>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</si>
  <si>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</si>
  <si>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</si>
  <si>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</si>
  <si>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</si>
  <si>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</si>
  <si>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</si>
  <si>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</si>
  <si>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</si>
  <si>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</si>
  <si>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</si>
  <si>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</si>
  <si>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</si>
  <si>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</si>
  <si>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</si>
  <si>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</si>
  <si>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</si>
  <si>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</si>
  <si>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</si>
  <si>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</si>
  <si>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</si>
  <si>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</si>
  <si>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</si>
  <si>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</si>
  <si>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</si>
  <si>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</si>
  <si>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</si>
  <si>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</si>
  <si>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</si>
  <si>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</si>
  <si>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</si>
  <si>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</si>
  <si>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</si>
  <si>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</si>
  <si>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</si>
  <si>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</si>
  <si>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</si>
  <si>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</si>
  <si>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</si>
  <si>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</si>
  <si>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</si>
  <si>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</si>
  <si>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</si>
  <si>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</si>
  <si>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</si>
  <si>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</si>
  <si>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</si>
  <si>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</si>
  <si>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</si>
  <si>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</si>
  <si>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</si>
  <si>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</si>
  <si>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</si>
  <si>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</si>
  <si>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</si>
  <si>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</si>
  <si>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</si>
  <si>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</si>
  <si>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</si>
  <si>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</si>
  <si>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</si>
  <si>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</si>
  <si>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</si>
  <si>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</si>
  <si>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</si>
  <si>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</si>
  <si>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</si>
  <si>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</si>
  <si>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</si>
  <si>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</si>
  <si>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</si>
  <si>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</si>
  <si>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</si>
  <si>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</si>
  <si>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</si>
  <si>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</si>
  <si>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</si>
  <si>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</si>
  <si>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</si>
  <si>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</si>
  <si>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</si>
  <si>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</si>
  <si>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</si>
  <si>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</si>
  <si>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</si>
  <si>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</si>
  <si>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</si>
  <si>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</si>
  <si>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</si>
  <si>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</si>
  <si>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</si>
  <si>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</si>
  <si>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</si>
  <si>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</si>
  <si>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</si>
  <si>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</si>
  <si>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</si>
  <si>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</si>
  <si>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</si>
  <si>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</si>
  <si>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</si>
  <si>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</si>
  <si>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</si>
  <si>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</si>
  <si>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</si>
  <si>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</si>
  <si>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</si>
  <si>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</si>
  <si>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</si>
  <si>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</si>
  <si>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</si>
  <si>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</si>
  <si>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</si>
  <si>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</si>
  <si>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</si>
  <si>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</si>
  <si>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</si>
  <si>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</si>
  <si>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</si>
  <si>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</si>
  <si>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</si>
  <si>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</si>
  <si>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</si>
  <si>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</si>
  <si>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</si>
  <si>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</si>
  <si>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</si>
  <si>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</si>
  <si>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</si>
  <si>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</si>
  <si>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</si>
  <si>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</si>
  <si>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</si>
  <si>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</si>
  <si>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</si>
  <si>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</si>
  <si>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</si>
  <si>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</si>
  <si>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</si>
  <si>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</si>
  <si>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</si>
  <si>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</si>
  <si>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</si>
  <si>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</si>
  <si>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</si>
  <si>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</si>
  <si>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</si>
  <si>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</si>
  <si>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</si>
  <si>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</si>
  <si>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</si>
  <si>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</si>
  <si>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</si>
  <si>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</si>
  <si>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</si>
  <si>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</si>
  <si>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</si>
  <si>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</si>
  <si>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</si>
  <si>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</si>
  <si>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</si>
  <si>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</si>
  <si>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</si>
  <si>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</si>
  <si>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</si>
  <si>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</si>
  <si>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</si>
  <si>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</si>
  <si>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</si>
  <si>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</si>
  <si>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</si>
  <si>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</si>
  <si>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</si>
  <si>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</si>
  <si>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</si>
  <si>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</si>
  <si>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</si>
  <si>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</si>
  <si>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</si>
  <si>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</si>
  <si>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</si>
  <si>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</si>
  <si>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</si>
  <si>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</si>
  <si>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</si>
  <si>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</si>
  <si>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</si>
  <si>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</si>
  <si>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</si>
  <si>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</si>
  <si>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</si>
  <si>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</si>
  <si>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</si>
  <si>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</si>
  <si>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</si>
  <si>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</si>
  <si>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</si>
  <si>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</si>
  <si>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</si>
  <si>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</si>
  <si>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</si>
  <si>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</si>
  <si>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</si>
  <si>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</si>
  <si>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</si>
  <si>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</si>
  <si>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</si>
  <si>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</si>
  <si>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</si>
  <si>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</si>
  <si>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</si>
  <si>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</si>
  <si>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</si>
  <si>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</si>
  <si>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</si>
  <si>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</si>
  <si>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</si>
  <si>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</si>
  <si>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</si>
  <si>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</si>
  <si>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</si>
  <si>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</si>
  <si>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</si>
  <si>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</si>
  <si>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</si>
  <si>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</si>
  <si>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</si>
  <si>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</si>
  <si>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</si>
  <si>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</si>
  <si>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</si>
  <si>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</si>
  <si>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</si>
  <si>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</si>
  <si>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</si>
  <si>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</si>
  <si>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</si>
  <si>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</si>
  <si>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</si>
  <si>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</si>
  <si>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</si>
  <si>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</si>
  <si>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</si>
  <si>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</si>
  <si>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</si>
  <si>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</si>
  <si>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</si>
  <si>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</si>
  <si>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</si>
  <si>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</si>
  <si>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</si>
  <si>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</si>
  <si>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</si>
  <si>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</si>
  <si>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</si>
  <si>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</si>
  <si>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</si>
  <si>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</si>
  <si>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</si>
  <si>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</si>
  <si>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</si>
  <si>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</si>
  <si>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</si>
  <si>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</si>
  <si>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</si>
  <si>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</si>
  <si>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</si>
  <si>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</si>
  <si>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</si>
  <si>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</si>
  <si>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</si>
  <si>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</si>
  <si>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</si>
  <si>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</si>
  <si>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</si>
  <si>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</si>
  <si>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</si>
  <si>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</si>
  <si>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</si>
  <si>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</si>
  <si>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</si>
  <si>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</si>
  <si>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</si>
  <si>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</si>
  <si>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</si>
  <si>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</si>
  <si>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</si>
  <si>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</si>
  <si>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</si>
  <si>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</si>
  <si>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</si>
  <si>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</si>
  <si>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</si>
  <si>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</si>
  <si>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</si>
  <si>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</si>
  <si>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</si>
  <si>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</si>
  <si>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</si>
  <si>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</si>
  <si>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</si>
  <si>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</si>
  <si>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</si>
  <si>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</si>
  <si>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</si>
  <si>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</si>
  <si>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</si>
  <si>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</si>
  <si>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</si>
  <si>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</si>
  <si>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</si>
  <si>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</si>
  <si>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</si>
  <si>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</si>
  <si>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</si>
  <si>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</si>
  <si>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</si>
  <si>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</si>
  <si>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</si>
  <si>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</si>
  <si>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</si>
  <si>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</si>
  <si>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</si>
  <si>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</si>
  <si>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</si>
  <si>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</si>
  <si>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</si>
  <si>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</si>
  <si>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</si>
  <si>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</si>
  <si>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</si>
  <si>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</si>
  <si>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</si>
  <si>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</si>
  <si>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</si>
  <si>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</si>
  <si>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</si>
  <si>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</si>
  <si>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</si>
  <si>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</si>
  <si>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</si>
  <si>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</si>
  <si>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</si>
  <si>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</si>
  <si>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</si>
  <si>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</si>
  <si>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</si>
  <si>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</si>
  <si>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</si>
  <si>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</si>
  <si>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</si>
  <si>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</si>
  <si>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</si>
  <si>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</si>
  <si>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</si>
  <si>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</si>
  <si>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</si>
  <si>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</si>
  <si>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</si>
  <si>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</si>
  <si>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</si>
  <si>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</si>
  <si>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</si>
  <si>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</si>
  <si>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</si>
  <si>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</si>
  <si>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</si>
  <si>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</si>
  <si>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</si>
  <si>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</si>
  <si>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</si>
  <si>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</si>
  <si>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</si>
  <si>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</si>
  <si>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</si>
  <si>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</si>
  <si>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</si>
  <si>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</si>
  <si>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</si>
  <si>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</si>
  <si>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</si>
  <si>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</si>
  <si>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</si>
  <si>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</si>
  <si>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</si>
  <si>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</si>
  <si>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</si>
  <si>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</si>
  <si>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</si>
  <si>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</si>
  <si>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</si>
  <si>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</si>
  <si>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</si>
  <si>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</si>
  <si>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</si>
  <si>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</si>
  <si>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</si>
  <si>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</si>
  <si>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</si>
  <si>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</si>
  <si>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</si>
  <si>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</si>
  <si>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</si>
  <si>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</si>
  <si>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</si>
  <si>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</si>
  <si>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</si>
  <si>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</si>
  <si>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</si>
  <si>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</si>
  <si>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</si>
  <si>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</si>
  <si>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</si>
  <si>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</si>
  <si>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</si>
  <si>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</si>
  <si>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</si>
  <si>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</si>
  <si>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</si>
  <si>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</si>
  <si>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</si>
  <si>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</si>
  <si>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</si>
  <si>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</si>
  <si>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</si>
  <si>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</si>
  <si>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</si>
  <si>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</si>
  <si>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</si>
  <si>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</si>
  <si>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</si>
  <si>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</si>
  <si>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</si>
  <si>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</si>
  <si>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</si>
  <si>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</si>
  <si>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</si>
  <si>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</si>
  <si>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</si>
  <si>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</si>
  <si>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</si>
  <si>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</si>
  <si>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</si>
  <si>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</si>
  <si>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</si>
  <si>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</si>
  <si>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</si>
  <si>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</si>
  <si>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</si>
  <si>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</si>
  <si>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</si>
  <si>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</si>
  <si>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</si>
  <si>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</si>
  <si>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</si>
  <si>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</si>
  <si>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</si>
  <si>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</si>
  <si>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</si>
  <si>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</si>
  <si>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</si>
  <si>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</si>
  <si>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</si>
  <si>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</si>
  <si>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</si>
  <si>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</si>
  <si>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</si>
  <si>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</si>
  <si>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</si>
  <si>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</si>
  <si>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</si>
  <si>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</si>
  <si>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</si>
  <si>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</si>
  <si>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</si>
  <si>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</si>
  <si>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</si>
  <si>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</si>
  <si>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</si>
  <si>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</si>
  <si>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</si>
  <si>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</si>
  <si>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</si>
  <si>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</si>
  <si>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</si>
  <si>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</si>
  <si>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</si>
  <si>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</si>
  <si>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</si>
  <si>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</si>
  <si>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</si>
  <si>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</si>
  <si>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</si>
  <si>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</si>
  <si>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</si>
  <si>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</si>
  <si>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</si>
  <si>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</si>
  <si>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</si>
  <si>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</si>
  <si>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</si>
  <si>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</si>
  <si>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</si>
  <si>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</si>
  <si>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</si>
  <si>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</si>
  <si>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</si>
  <si>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</si>
  <si>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</si>
  <si>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</si>
  <si>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</si>
  <si>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</si>
  <si>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</si>
  <si>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</si>
  <si>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</si>
  <si>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</si>
  <si>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</si>
  <si>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</si>
  <si>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</si>
  <si>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</si>
  <si>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</si>
  <si>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</si>
  <si>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</si>
  <si>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</si>
  <si>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</si>
  <si>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</si>
  <si>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</si>
  <si>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</si>
  <si>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</si>
  <si>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</si>
  <si>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</si>
  <si>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</si>
  <si>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</si>
  <si>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</si>
  <si>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</si>
  <si>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</si>
  <si>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</si>
  <si>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</si>
  <si>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</si>
  <si>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</si>
  <si>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</si>
  <si>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</si>
  <si>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</si>
  <si>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</si>
  <si>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</si>
  <si>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</si>
  <si>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</si>
  <si>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</si>
  <si>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</si>
  <si>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</si>
  <si>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</si>
  <si>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</si>
  <si>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</si>
  <si>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</si>
  <si>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</si>
  <si>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</si>
  <si>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</si>
  <si>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</si>
  <si>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</si>
  <si>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</si>
  <si>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</si>
  <si>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</si>
  <si>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</si>
  <si>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</si>
  <si>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</si>
  <si>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</si>
  <si>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</si>
  <si>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</si>
  <si>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</si>
  <si>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</si>
  <si>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</si>
  <si>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</si>
  <si>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</si>
  <si>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</si>
  <si>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</si>
  <si>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</si>
  <si>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</si>
  <si>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</si>
  <si>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</si>
  <si>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</si>
  <si>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</si>
  <si>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</si>
  <si>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</si>
  <si>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</si>
  <si>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</si>
  <si>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</si>
  <si>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</si>
  <si>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</si>
  <si>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</si>
  <si>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</si>
  <si>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</si>
  <si>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</si>
  <si>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</si>
  <si>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</si>
  <si>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</si>
  <si>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</si>
  <si>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</si>
  <si>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</si>
  <si>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</si>
  <si>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</si>
  <si>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</si>
  <si>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</si>
  <si>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</si>
  <si>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</si>
  <si>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</si>
  <si>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</si>
  <si>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</si>
  <si>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</si>
  <si>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</si>
  <si>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</si>
  <si>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</si>
  <si>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</si>
  <si>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</si>
  <si>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</si>
  <si>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</si>
  <si>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</si>
  <si>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</si>
  <si>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</si>
  <si>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</si>
  <si>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</si>
  <si>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</si>
  <si>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</si>
  <si>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</si>
  <si>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</si>
  <si>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</si>
  <si>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</si>
  <si>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</si>
  <si>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</si>
  <si>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</si>
  <si>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</si>
  <si>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</si>
  <si>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</si>
  <si>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</si>
  <si>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</si>
  <si>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</si>
  <si>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</si>
  <si>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</si>
  <si>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</si>
  <si>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</si>
  <si>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</si>
  <si>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</si>
  <si>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</si>
  <si>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</si>
  <si>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</si>
  <si>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</si>
  <si>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</si>
  <si>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</si>
  <si>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</si>
  <si>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</si>
  <si>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</si>
  <si>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</si>
  <si>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</si>
  <si>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</si>
  <si>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</si>
  <si>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</si>
  <si>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</si>
  <si>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</si>
  <si>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</si>
  <si>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</si>
  <si>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</si>
  <si>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</si>
  <si>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</si>
  <si>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</si>
  <si>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</si>
  <si>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</si>
  <si>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</si>
  <si>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</si>
  <si>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</si>
  <si>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</si>
  <si>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</si>
  <si>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</si>
  <si>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</si>
  <si>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</si>
  <si>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</si>
  <si>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</si>
  <si>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</si>
  <si>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</si>
  <si>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</si>
  <si>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</si>
  <si>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</si>
  <si>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</si>
  <si>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</si>
  <si>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</si>
  <si>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</si>
  <si>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</si>
  <si>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</si>
  <si>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</si>
  <si>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</si>
  <si>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</si>
  <si>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</si>
  <si>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</si>
  <si>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</si>
  <si>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</si>
  <si>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</si>
  <si>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</si>
  <si>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</si>
  <si>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</si>
  <si>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</si>
  <si>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</si>
  <si>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</si>
  <si>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</si>
  <si>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</si>
  <si>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</si>
  <si>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</si>
  <si>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</si>
  <si>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</si>
  <si>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</si>
  <si>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</si>
  <si>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</si>
  <si>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</si>
  <si>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</si>
  <si>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</si>
  <si>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</si>
  <si>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</si>
  <si>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</si>
  <si>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</si>
  <si>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</si>
  <si>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</si>
  <si>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</si>
  <si>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</si>
  <si>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</si>
  <si>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</si>
  <si>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</si>
  <si>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</si>
  <si>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</si>
  <si>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</si>
  <si>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</si>
  <si>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</si>
  <si>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</si>
  <si>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</si>
  <si>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</si>
  <si>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</si>
  <si>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</si>
  <si>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</si>
  <si>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</si>
  <si>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</si>
  <si>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</si>
  <si>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</si>
  <si>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</si>
  <si>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</si>
  <si>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</si>
  <si>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</si>
  <si>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</si>
  <si>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</si>
  <si>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</si>
  <si>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</si>
  <si>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</si>
  <si>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</si>
  <si>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</si>
  <si>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</si>
  <si>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</si>
  <si>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</si>
  <si>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</si>
  <si>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</si>
  <si>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</si>
  <si>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</si>
  <si>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</si>
  <si>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</si>
  <si>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</si>
  <si>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</si>
  <si>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</si>
  <si>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</si>
  <si>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</si>
  <si>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</si>
  <si>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</si>
  <si>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</si>
  <si>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</si>
  <si>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</si>
  <si>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</si>
  <si>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</si>
  <si>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</si>
  <si>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</si>
  <si>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</si>
  <si>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</si>
  <si>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</si>
  <si>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</si>
  <si>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</si>
  <si>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</si>
  <si>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</si>
  <si>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</si>
  <si>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</si>
  <si>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</si>
  <si>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</si>
  <si>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</si>
  <si>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</si>
  <si>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</si>
  <si>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</si>
  <si>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</si>
  <si>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</si>
  <si>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</si>
  <si>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</si>
  <si>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</si>
  <si>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</si>
  <si>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</si>
  <si>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</si>
  <si>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</si>
  <si>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</si>
  <si>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</si>
  <si>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</si>
  <si>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</si>
  <si>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</si>
  <si>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</si>
  <si>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</si>
  <si>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</si>
  <si>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</si>
  <si>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</si>
  <si>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</si>
  <si>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</si>
  <si>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</si>
  <si>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</si>
  <si>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</si>
  <si>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</si>
  <si>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</si>
  <si>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</si>
  <si>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</si>
  <si>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</si>
  <si>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</si>
  <si>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</si>
  <si>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</si>
  <si>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</si>
  <si>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</si>
  <si>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</si>
  <si>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</si>
  <si>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</si>
  <si>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</si>
  <si>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</si>
  <si>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</si>
  <si>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</si>
  <si>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</si>
  <si>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</si>
  <si>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</si>
  <si>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</si>
  <si>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</si>
  <si>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</si>
  <si>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</si>
  <si>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</si>
  <si>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</si>
  <si>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</si>
  <si>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</si>
  <si>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</si>
  <si>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</si>
  <si>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</si>
  <si>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</si>
  <si>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</si>
  <si>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</si>
  <si>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</si>
  <si>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</si>
  <si>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</si>
  <si>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</si>
  <si>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</si>
  <si>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</si>
  <si>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</si>
  <si>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</si>
  <si>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</si>
  <si>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</si>
  <si>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</si>
  <si>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</si>
  <si>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</si>
  <si>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</si>
  <si>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</si>
  <si>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</si>
  <si>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</si>
  <si>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</si>
  <si>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</si>
  <si>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</si>
  <si>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</si>
  <si>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</si>
  <si>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</si>
  <si>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</si>
  <si>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</si>
  <si>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</si>
  <si>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</si>
  <si>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</si>
  <si>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</si>
  <si>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</si>
  <si>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</si>
  <si>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</si>
  <si>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</si>
  <si>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</si>
  <si>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</si>
  <si>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</si>
  <si>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</si>
  <si>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</si>
  <si>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</si>
  <si>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</si>
  <si>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</si>
  <si>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</si>
  <si>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</si>
  <si>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</si>
  <si>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</si>
  <si>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</si>
  <si>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</si>
  <si>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</si>
  <si>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</si>
  <si>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</si>
  <si>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</si>
  <si>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</si>
  <si>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</si>
  <si>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</si>
  <si>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</si>
  <si>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</si>
  <si>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</si>
  <si>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</si>
  <si>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</si>
  <si>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</si>
  <si>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</si>
  <si>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</si>
  <si>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</si>
  <si>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</si>
  <si>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</si>
  <si>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</si>
  <si>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</si>
  <si>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</si>
  <si>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</si>
  <si>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</si>
  <si>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</si>
  <si>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</si>
  <si>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</si>
  <si>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</si>
  <si>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</si>
  <si>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</si>
  <si>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</si>
  <si>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</si>
  <si>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</si>
  <si>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</si>
  <si>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</si>
  <si>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</si>
  <si>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</si>
  <si>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</si>
  <si>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</si>
  <si>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</si>
  <si>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</si>
  <si>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</si>
  <si>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</si>
  <si>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</si>
  <si>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</si>
  <si>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</si>
  <si>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</si>
  <si>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</si>
  <si>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</si>
  <si>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</si>
  <si>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</si>
  <si>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</si>
  <si>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</si>
  <si>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</si>
  <si>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</si>
  <si>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</si>
  <si>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</si>
  <si>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</si>
  <si>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</si>
  <si>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</si>
  <si>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</si>
  <si>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</si>
  <si>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</si>
  <si>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</si>
  <si>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</si>
  <si>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</si>
  <si>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</si>
  <si>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</si>
  <si>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</si>
  <si>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</si>
  <si>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</si>
  <si>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</si>
  <si>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</si>
  <si>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</si>
  <si>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</si>
  <si>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</si>
  <si>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</si>
  <si>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</si>
  <si>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</si>
  <si>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</si>
  <si>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</si>
  <si>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</si>
  <si>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</si>
  <si>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</si>
  <si>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</si>
  <si>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</si>
  <si>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</si>
  <si>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</si>
  <si>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</si>
  <si>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</si>
  <si>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</si>
  <si>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</si>
  <si>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</si>
  <si>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</si>
  <si>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</si>
  <si>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</si>
  <si>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</si>
  <si>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</si>
  <si>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</si>
  <si>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</si>
  <si>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</si>
  <si>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</si>
  <si>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</si>
  <si>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</si>
  <si>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</si>
  <si>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</si>
  <si>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</si>
  <si>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</si>
  <si>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</si>
  <si>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</si>
  <si>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</si>
  <si>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</si>
  <si>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</si>
  <si>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</si>
  <si>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</si>
  <si>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</si>
  <si>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</si>
  <si>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</si>
  <si>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</si>
  <si>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</si>
  <si>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</si>
  <si>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</si>
  <si>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</si>
  <si>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</si>
  <si>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</si>
  <si>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</si>
  <si>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</si>
  <si>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</si>
  <si>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</si>
  <si>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</si>
  <si>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</si>
  <si>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</si>
  <si>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</si>
  <si>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</si>
  <si>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</si>
  <si>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</si>
  <si>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</si>
  <si>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</si>
  <si>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</si>
  <si>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</si>
  <si>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</si>
  <si>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</si>
  <si>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</si>
  <si>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</si>
  <si>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</si>
  <si>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</si>
  <si>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</si>
  <si>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</si>
  <si>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</si>
  <si>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</si>
  <si>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</si>
  <si>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</si>
  <si>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</si>
  <si>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</si>
  <si>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</si>
  <si>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</si>
  <si>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</si>
  <si>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</si>
  <si>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</si>
  <si>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</si>
  <si>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</si>
  <si>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</si>
  <si>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</si>
  <si>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</si>
  <si>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</si>
  <si>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</si>
  <si>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</si>
  <si>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</si>
  <si>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</si>
  <si>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</si>
  <si>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</si>
  <si>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</si>
  <si>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</si>
  <si>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</si>
  <si>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</si>
  <si>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</si>
  <si>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</si>
  <si>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</si>
  <si>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</si>
  <si>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</si>
  <si>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</si>
  <si>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</si>
  <si>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</si>
  <si>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</si>
  <si>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</si>
  <si>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</si>
  <si>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</si>
  <si>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</si>
  <si>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</si>
  <si>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</si>
  <si>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</si>
  <si>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</si>
  <si>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</si>
  <si>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</si>
  <si>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</si>
  <si>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</si>
  <si>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</si>
  <si>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</si>
  <si>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</si>
  <si>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</si>
  <si>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</si>
  <si>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</si>
  <si>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</si>
  <si>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</si>
  <si>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</si>
  <si>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</si>
  <si>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</si>
  <si>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</si>
  <si>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</si>
  <si>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</si>
  <si>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</si>
  <si>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</si>
  <si>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</si>
  <si>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</si>
  <si>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</si>
  <si>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</si>
  <si>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</si>
  <si>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</si>
  <si>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</si>
  <si>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</si>
  <si>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</si>
  <si>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</si>
  <si>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</si>
  <si>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</si>
  <si>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</si>
  <si>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</si>
  <si>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</si>
  <si>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</si>
  <si>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</si>
  <si>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</si>
  <si>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</si>
  <si>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</si>
  <si>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</si>
  <si>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</si>
  <si>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</si>
  <si>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</si>
  <si>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</si>
  <si>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</si>
  <si>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</si>
  <si>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</si>
  <si>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</si>
  <si>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</si>
  <si>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</si>
  <si>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</si>
  <si>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</si>
  <si>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</si>
  <si>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</si>
  <si>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</si>
  <si>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</si>
  <si>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</si>
  <si>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</si>
  <si>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</si>
  <si>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</si>
  <si>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</si>
  <si>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</si>
  <si>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</si>
  <si>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</si>
  <si>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</si>
  <si>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</si>
  <si>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</si>
  <si>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</si>
  <si>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</si>
  <si>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</si>
  <si>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</si>
  <si>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</si>
  <si>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</si>
  <si>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</si>
  <si>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</si>
  <si>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</si>
  <si>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</si>
  <si>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</si>
  <si>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</si>
  <si>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</si>
  <si>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</si>
  <si>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</si>
  <si>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</si>
  <si>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</si>
  <si>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</si>
  <si>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</si>
  <si>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</si>
  <si>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</si>
  <si>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</si>
  <si>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</si>
  <si>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</si>
  <si>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</si>
  <si>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</si>
  <si>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</si>
  <si>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</si>
  <si>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</si>
  <si>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</si>
  <si>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</si>
  <si>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</si>
  <si>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</si>
  <si>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</si>
  <si>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</si>
  <si>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</si>
  <si>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</si>
  <si>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</si>
  <si>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</si>
  <si>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</si>
  <si>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</si>
  <si>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</si>
  <si>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</si>
  <si>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</si>
  <si>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</si>
  <si>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</si>
  <si>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</si>
  <si>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</si>
  <si>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</si>
  <si>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</si>
  <si>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</si>
  <si>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</si>
  <si>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</si>
  <si>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</si>
  <si>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</si>
  <si>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</si>
  <si>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</si>
  <si>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</si>
  <si>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</si>
  <si>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</si>
  <si>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</si>
  <si>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</si>
  <si>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</si>
  <si>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</si>
  <si>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</si>
  <si>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</si>
  <si>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</si>
  <si>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</si>
  <si>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</si>
  <si>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</si>
  <si>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</si>
  <si>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</si>
  <si>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</si>
  <si>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</si>
  <si>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</si>
  <si>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</si>
  <si>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</si>
  <si>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</si>
  <si>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</si>
  <si>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</si>
  <si>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</si>
  <si>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</si>
  <si>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</si>
  <si>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</si>
  <si>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</si>
  <si>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</si>
  <si>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</si>
  <si>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</si>
  <si>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</si>
  <si>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</si>
  <si>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</si>
  <si>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</si>
  <si>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</si>
  <si>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</si>
  <si>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</si>
  <si>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</si>
  <si>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</si>
  <si>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</si>
  <si>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</si>
  <si>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</si>
  <si>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</si>
  <si>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</si>
  <si>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</si>
  <si>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</si>
  <si>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</si>
  <si>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</si>
  <si>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</si>
  <si>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</si>
  <si>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</si>
  <si>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</si>
  <si>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</si>
  <si>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</si>
  <si>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</si>
  <si>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</si>
  <si>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</si>
  <si>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</si>
  <si>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</si>
  <si>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</si>
  <si>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</si>
  <si>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</si>
  <si>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</si>
  <si>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</si>
  <si>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</si>
  <si>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</si>
  <si>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</si>
  <si>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</si>
  <si>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</si>
  <si>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</si>
  <si>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</si>
  <si>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</si>
  <si>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</si>
  <si>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</si>
  <si>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</si>
  <si>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</si>
  <si>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</si>
  <si>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</si>
  <si>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</si>
  <si>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</si>
  <si>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</si>
  <si>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</si>
  <si>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</si>
  <si>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</si>
  <si>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</si>
  <si>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</si>
  <si>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</si>
  <si>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</si>
  <si>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</si>
  <si>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</si>
  <si>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</si>
  <si>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</si>
  <si>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</si>
  <si>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</si>
  <si>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</si>
  <si>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</si>
  <si>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</si>
  <si>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</si>
  <si>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</si>
  <si>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</si>
  <si>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</si>
  <si>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</si>
  <si>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</si>
  <si>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</si>
  <si>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</si>
  <si>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</si>
  <si>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</si>
  <si>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</si>
  <si>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</si>
  <si>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</si>
  <si>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</si>
  <si>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</si>
  <si>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</si>
  <si>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</si>
  <si>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</si>
  <si>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</si>
  <si>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</si>
  <si>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</si>
  <si>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</si>
  <si>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</si>
  <si>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</si>
  <si>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</si>
  <si>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</si>
  <si>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</si>
  <si>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</si>
  <si>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</si>
  <si>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</si>
  <si>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</si>
  <si>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</si>
  <si>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</si>
  <si>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</si>
  <si>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</si>
  <si>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</si>
  <si>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</si>
  <si>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</si>
  <si>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</si>
  <si>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</si>
  <si>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</si>
  <si>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</si>
  <si>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</si>
  <si>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</si>
  <si>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</si>
  <si>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</si>
  <si>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</si>
  <si>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</si>
  <si>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</si>
  <si>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</si>
  <si>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</si>
  <si>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</si>
  <si>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</si>
  <si>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</si>
  <si>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</si>
  <si>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</si>
  <si>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</si>
  <si>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</si>
  <si>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</si>
  <si>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</si>
  <si>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</si>
  <si>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</si>
  <si>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</si>
  <si>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</si>
  <si>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</si>
  <si>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</si>
  <si>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</si>
  <si>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</si>
  <si>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</si>
  <si>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</si>
  <si>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</si>
  <si>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</si>
  <si>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</si>
  <si>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</si>
  <si>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</si>
  <si>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</si>
  <si>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</si>
  <si>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</si>
  <si>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</si>
  <si>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</si>
  <si>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</si>
  <si>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</si>
  <si>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</si>
  <si>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</si>
  <si>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</si>
  <si>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</si>
  <si>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</si>
  <si>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</si>
  <si>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</si>
  <si>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</si>
  <si>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</si>
  <si>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</si>
  <si>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</si>
  <si>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</si>
  <si>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</si>
  <si>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</si>
  <si>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</si>
  <si>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</si>
  <si>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</si>
  <si>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</si>
  <si>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</si>
  <si>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</si>
  <si>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</si>
  <si>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</si>
  <si>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</si>
  <si>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</si>
  <si>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</si>
  <si>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</si>
  <si>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</si>
  <si>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</si>
  <si>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</si>
  <si>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</si>
  <si>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</si>
  <si>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</si>
  <si>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</si>
  <si>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</si>
  <si>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</si>
  <si>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</si>
  <si>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</si>
  <si>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</si>
  <si>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</si>
  <si>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</si>
  <si>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</si>
  <si>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</si>
  <si>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</si>
  <si>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</si>
  <si>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</si>
  <si>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</si>
  <si>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</si>
  <si>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</si>
  <si>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</si>
  <si>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</si>
  <si>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</si>
  <si>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</si>
  <si>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</si>
  <si>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</si>
  <si>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</si>
  <si>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</si>
  <si>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</si>
  <si>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</si>
  <si>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</si>
  <si>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</si>
  <si>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</si>
  <si>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</si>
  <si>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</si>
  <si>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</si>
  <si>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</si>
  <si>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</si>
  <si>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</si>
  <si>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</si>
  <si>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</si>
  <si>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</si>
  <si>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</si>
  <si>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</si>
  <si>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</si>
  <si>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</si>
  <si>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</si>
  <si>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</si>
  <si>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</si>
  <si>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</si>
  <si>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</si>
  <si>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</si>
  <si>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</si>
  <si>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</si>
  <si>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</si>
  <si>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</si>
  <si>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</si>
  <si>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</si>
  <si>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</si>
  <si>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</si>
  <si>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</si>
  <si>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</si>
  <si>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</si>
  <si>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</si>
  <si>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</si>
  <si>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</si>
  <si>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</si>
  <si>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</si>
  <si>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</si>
  <si>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</si>
  <si>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</si>
  <si>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</si>
  <si>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</si>
  <si>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</si>
  <si>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</si>
  <si>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</si>
  <si>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</si>
  <si>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</si>
  <si>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</si>
  <si>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</si>
  <si>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</si>
  <si>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</si>
  <si>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</si>
  <si>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</si>
  <si>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</si>
  <si>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</si>
  <si>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</si>
  <si>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</si>
  <si>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</si>
  <si>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</si>
  <si>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</si>
  <si>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</si>
  <si>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</si>
  <si>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</si>
  <si>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</si>
  <si>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</si>
  <si>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</si>
  <si>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</si>
  <si>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</si>
  <si>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</si>
  <si>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</si>
  <si>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</si>
  <si>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</si>
  <si>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</si>
  <si>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</si>
  <si>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</si>
  <si>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</si>
  <si>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</si>
  <si>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</si>
  <si>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</si>
  <si>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</si>
  <si>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</si>
  <si>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</si>
  <si>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</si>
  <si>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</si>
  <si>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</si>
  <si>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</si>
  <si>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</si>
  <si>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</si>
  <si>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</si>
  <si>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</si>
  <si>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</si>
  <si>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</si>
  <si>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</si>
  <si>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</si>
  <si>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</si>
  <si>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</si>
  <si>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</si>
  <si>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</si>
  <si>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</si>
  <si>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</si>
  <si>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</si>
  <si>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</si>
  <si>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</si>
  <si>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</si>
  <si>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</si>
  <si>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</si>
  <si>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</si>
  <si>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</si>
  <si>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</si>
  <si>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</si>
  <si>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</si>
  <si>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</si>
  <si>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</si>
  <si>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</si>
  <si>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</si>
  <si>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</si>
  <si>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</si>
  <si>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</si>
  <si>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</si>
  <si>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</si>
  <si>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</si>
  <si>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</si>
  <si>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</si>
  <si>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</si>
  <si>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</si>
  <si>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</si>
  <si>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</si>
  <si>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</si>
  <si>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</si>
  <si>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</si>
  <si>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</si>
  <si>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</si>
  <si>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</si>
  <si>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</si>
  <si>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</si>
  <si>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</si>
  <si>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</si>
  <si>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</si>
  <si>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</si>
  <si>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</si>
  <si>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</si>
  <si>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</si>
  <si>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</si>
  <si>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</si>
  <si>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</si>
  <si>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</si>
  <si>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</si>
  <si>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</si>
  <si>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</si>
  <si>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</si>
  <si>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</si>
  <si>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</si>
  <si>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</si>
  <si>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</si>
  <si>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</si>
  <si>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</si>
  <si>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</si>
  <si>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</si>
  <si>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</si>
  <si>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</si>
  <si>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</si>
  <si>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</si>
  <si>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</si>
  <si>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</si>
  <si>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</si>
  <si>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</si>
  <si>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</si>
  <si>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</si>
  <si>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</si>
  <si>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</si>
  <si>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</si>
  <si>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</si>
  <si>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</si>
  <si>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</si>
  <si>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</si>
  <si>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</si>
  <si>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</si>
  <si>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</si>
  <si>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</si>
  <si>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</si>
  <si>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</si>
  <si>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</si>
  <si>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</si>
  <si>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</si>
  <si>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</si>
  <si>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</si>
  <si>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</si>
  <si>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</si>
  <si>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</si>
  <si>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</si>
  <si>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</si>
  <si>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</si>
  <si>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</si>
  <si>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</si>
  <si>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</si>
  <si>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</si>
  <si>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</si>
  <si>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</si>
  <si>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</si>
  <si>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</si>
  <si>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</si>
  <si>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</si>
  <si>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</si>
  <si>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</si>
  <si>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</si>
  <si>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</si>
  <si>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</si>
  <si>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</si>
  <si>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</si>
  <si>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</si>
  <si>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</si>
  <si>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</si>
  <si>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</si>
  <si>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</si>
  <si>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</si>
  <si>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</si>
  <si>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</si>
  <si>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</si>
  <si>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</si>
  <si>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</si>
  <si>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</si>
  <si>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</si>
  <si>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</si>
  <si>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</si>
  <si>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</si>
  <si>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</si>
  <si>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</si>
  <si>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</si>
  <si>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</si>
  <si>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</si>
  <si>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</si>
  <si>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</si>
  <si>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</si>
  <si>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</si>
  <si>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</si>
  <si>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</si>
  <si>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</si>
  <si>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</si>
  <si>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</si>
  <si>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</si>
  <si>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</si>
  <si>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</si>
  <si>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</si>
  <si>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</si>
  <si>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</si>
  <si>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</si>
  <si>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</si>
  <si>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</si>
  <si>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</si>
  <si>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</si>
  <si>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</si>
  <si>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</si>
  <si>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</si>
  <si>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</si>
  <si>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</si>
  <si>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</si>
  <si>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</si>
  <si>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</si>
  <si>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</si>
  <si>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</si>
  <si>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</si>
  <si>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</si>
  <si>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</si>
  <si>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</si>
  <si>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</si>
  <si>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</si>
  <si>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</si>
  <si>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</si>
  <si>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</si>
  <si>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</si>
  <si>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</si>
  <si>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</si>
  <si>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</si>
  <si>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</si>
  <si>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</si>
  <si>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</si>
  <si>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</si>
  <si>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</si>
  <si>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</si>
  <si>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</si>
  <si>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</si>
  <si>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</si>
  <si>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</si>
  <si>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</si>
  <si>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</si>
  <si>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</si>
  <si>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</si>
  <si>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</si>
  <si>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</si>
  <si>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</si>
  <si>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</si>
  <si>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</si>
  <si>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</si>
  <si>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</si>
  <si>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</si>
  <si>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</si>
  <si>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</si>
  <si>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</si>
  <si>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</si>
  <si>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</si>
  <si>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</si>
  <si>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</si>
  <si>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</si>
  <si>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</si>
  <si>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</si>
  <si>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</si>
  <si>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</si>
  <si>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</si>
  <si>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</si>
  <si>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</si>
  <si>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</si>
  <si>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</si>
  <si>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</si>
  <si>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</si>
  <si>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</si>
  <si>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</si>
  <si>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</si>
  <si>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</si>
  <si>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</si>
  <si>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</si>
  <si>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</si>
  <si>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</si>
  <si>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</si>
  <si>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</si>
  <si>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</si>
  <si>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</si>
  <si>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</si>
  <si>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</si>
  <si>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</si>
  <si>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</si>
  <si>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</si>
  <si>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</si>
  <si>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</si>
  <si>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</si>
  <si>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</si>
  <si>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</si>
  <si>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</si>
  <si>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</si>
  <si>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</si>
  <si>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</si>
  <si>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</si>
  <si>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</si>
  <si>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</si>
  <si>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</si>
  <si>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</si>
  <si>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</si>
  <si>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</si>
  <si>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</si>
  <si>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</si>
  <si>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</si>
  <si>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</si>
  <si>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</si>
  <si>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</si>
  <si>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</si>
  <si>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</si>
  <si>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</si>
  <si>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</si>
  <si>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</si>
  <si>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</si>
  <si>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</si>
  <si>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</si>
  <si>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</si>
  <si>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</si>
  <si>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</si>
  <si>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</si>
  <si>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</si>
  <si>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</si>
  <si>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</si>
  <si>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</si>
  <si>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</si>
  <si>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</si>
  <si>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</si>
  <si>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</si>
  <si>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</si>
  <si>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</si>
  <si>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</si>
  <si>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</si>
  <si>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</si>
  <si>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</si>
  <si>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</si>
  <si>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</si>
  <si>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</si>
  <si>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</si>
  <si>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</si>
  <si>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</si>
  <si>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</si>
  <si>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</si>
  <si>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</si>
  <si>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</si>
  <si>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</si>
  <si>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</si>
  <si>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</si>
  <si>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</si>
  <si>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</si>
  <si>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</si>
  <si>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</si>
  <si>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</si>
  <si>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</si>
  <si>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</si>
  <si>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</si>
  <si>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</si>
  <si>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</si>
  <si>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</si>
  <si>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</si>
  <si>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</si>
  <si>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</si>
  <si>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</si>
  <si>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</si>
  <si>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</si>
  <si>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</si>
  <si>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</si>
  <si>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</si>
  <si>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</si>
  <si>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</si>
  <si>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</si>
  <si>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</si>
  <si>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</si>
  <si>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</si>
  <si>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</si>
  <si>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</si>
  <si>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</si>
  <si>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</si>
  <si>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</si>
  <si>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</si>
  <si>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</si>
  <si>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</si>
  <si>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</si>
  <si>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</si>
  <si>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</si>
  <si>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</si>
  <si>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</si>
  <si>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</si>
  <si>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</si>
  <si>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</si>
  <si>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</si>
  <si>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</si>
  <si>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</si>
  <si>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</si>
  <si>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</si>
  <si>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</si>
  <si>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</si>
  <si>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</si>
  <si>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</si>
  <si>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</si>
  <si>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</si>
  <si>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</si>
  <si>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</si>
  <si>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</si>
  <si>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</si>
  <si>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</si>
  <si>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</si>
  <si>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</si>
  <si>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</si>
  <si>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</si>
  <si>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</si>
  <si>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</si>
  <si>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</si>
  <si>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</si>
  <si>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</si>
  <si>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</si>
  <si>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</si>
  <si>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</si>
  <si>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</si>
  <si>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</si>
  <si>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</si>
  <si>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</si>
  <si>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</si>
  <si>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</si>
  <si>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</si>
  <si>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</si>
  <si>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</si>
  <si>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</si>
  <si>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</si>
  <si>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</si>
  <si>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</si>
  <si>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</si>
  <si>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</si>
  <si>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</si>
  <si>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</si>
  <si>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</si>
  <si>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</si>
  <si>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</si>
  <si>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</si>
  <si>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</si>
  <si>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</si>
  <si>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</si>
  <si>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</si>
  <si>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</si>
  <si>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</si>
  <si>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</si>
  <si>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</si>
  <si>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</si>
  <si>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</si>
  <si>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</si>
  <si>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</si>
  <si>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</si>
  <si>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</si>
  <si>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</si>
  <si>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</si>
  <si>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</si>
  <si>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</si>
  <si>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</si>
  <si>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</si>
  <si>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</si>
  <si>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</si>
  <si>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</si>
  <si>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</si>
  <si>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</si>
  <si>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</si>
  <si>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</si>
  <si>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</si>
  <si>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</si>
  <si>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</si>
  <si>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</si>
  <si>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</si>
  <si>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</si>
  <si>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</si>
  <si>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</si>
  <si>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</si>
  <si>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</si>
  <si>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</si>
  <si>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</si>
  <si>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</si>
  <si>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</si>
  <si>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</si>
  <si>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</si>
  <si>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</si>
  <si>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</si>
  <si>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</si>
  <si>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</si>
  <si>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</si>
  <si>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</si>
  <si>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</si>
  <si>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</si>
  <si>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</si>
  <si>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</si>
  <si>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</si>
  <si>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</si>
  <si>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</si>
  <si>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</si>
  <si>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</si>
  <si>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</si>
  <si>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</si>
  <si>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</si>
  <si>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</si>
  <si>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</si>
  <si>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</si>
  <si>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</si>
  <si>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</si>
  <si>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</si>
  <si>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</si>
  <si>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</si>
  <si>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</si>
  <si>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</si>
  <si>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</si>
  <si>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</si>
  <si>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</si>
  <si>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</si>
  <si>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</si>
  <si>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</si>
  <si>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</si>
  <si>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</si>
  <si>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</si>
  <si>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</si>
  <si>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</si>
  <si>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</si>
  <si>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</si>
  <si>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</si>
  <si>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</si>
  <si>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</si>
  <si>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</si>
  <si>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</si>
  <si>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</si>
  <si>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</si>
  <si>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</si>
  <si>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</si>
  <si>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</si>
  <si>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</si>
  <si>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</si>
  <si>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</si>
  <si>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</si>
  <si>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</si>
  <si>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</si>
  <si>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</si>
  <si>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</si>
  <si>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</si>
  <si>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</si>
  <si>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</si>
  <si>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</si>
  <si>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</si>
  <si>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</si>
  <si>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</si>
  <si>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</si>
  <si>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</si>
  <si>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</si>
  <si>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</si>
  <si>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</si>
  <si>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</si>
  <si>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</si>
  <si>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</si>
  <si>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</si>
  <si>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</si>
  <si>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</si>
  <si>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</si>
  <si>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</si>
  <si>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</si>
  <si>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</si>
  <si>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</si>
  <si>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</si>
  <si>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</si>
  <si>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</si>
  <si>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</si>
  <si>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</si>
  <si>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</si>
  <si>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</si>
  <si>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</si>
  <si>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</si>
  <si>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</si>
  <si>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</si>
  <si>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</si>
  <si>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</si>
  <si>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</si>
  <si>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</si>
  <si>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</si>
  <si>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</si>
  <si>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</si>
  <si>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</si>
  <si>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</si>
  <si>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</si>
  <si>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</si>
  <si>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</si>
  <si>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</si>
  <si>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</si>
  <si>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</si>
  <si>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</si>
  <si>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</si>
  <si>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</si>
  <si>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</si>
  <si>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</si>
  <si>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</si>
  <si>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</si>
  <si>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</si>
  <si>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</si>
  <si>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</si>
  <si>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</si>
  <si>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</si>
  <si>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</si>
  <si>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</si>
  <si>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</si>
  <si>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</si>
  <si>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</si>
  <si>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</si>
  <si>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</si>
  <si>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</si>
  <si>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</si>
  <si>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</si>
  <si>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</si>
  <si>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</si>
  <si>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</si>
  <si>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</si>
  <si>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</si>
  <si>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</si>
  <si>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</si>
  <si>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</si>
  <si>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</si>
  <si>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</si>
  <si>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</si>
  <si>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</si>
  <si>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</si>
  <si>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</si>
  <si>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</si>
  <si>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</si>
  <si>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</si>
  <si>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</si>
  <si>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</si>
  <si>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</si>
  <si>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</si>
  <si>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</si>
  <si>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</si>
  <si>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</si>
  <si>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</si>
  <si>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</si>
  <si>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</si>
  <si>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</si>
  <si>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</si>
  <si>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</si>
  <si>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</si>
  <si>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</si>
  <si>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</si>
  <si>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</si>
  <si>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</si>
  <si>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</si>
  <si>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</si>
  <si>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</si>
  <si>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</si>
  <si>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</si>
  <si>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</si>
  <si>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</si>
  <si>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</si>
  <si>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</si>
  <si>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</si>
  <si>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</si>
  <si>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</si>
  <si>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</si>
  <si>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</si>
  <si>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</si>
  <si>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</si>
  <si>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</si>
  <si>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</si>
  <si>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</si>
  <si>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</si>
  <si>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</si>
  <si>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</si>
  <si>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</si>
  <si>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</si>
  <si>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</si>
  <si>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</si>
  <si>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</si>
  <si>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</si>
  <si>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</si>
  <si>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</si>
  <si>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</si>
  <si>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</si>
  <si>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</si>
  <si>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</si>
  <si>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</si>
  <si>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</si>
  <si>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</si>
  <si>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</si>
  <si>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</si>
  <si>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</si>
  <si>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</si>
  <si>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</si>
  <si>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</si>
  <si>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</si>
  <si>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</si>
  <si>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</si>
  <si>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</si>
  <si>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</si>
  <si>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</si>
  <si>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</si>
  <si>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</si>
  <si>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</si>
  <si>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</si>
  <si>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</si>
  <si>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</si>
  <si>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</si>
  <si>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</si>
  <si>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</si>
  <si>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</si>
  <si>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</si>
  <si>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</si>
  <si>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</si>
  <si>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</si>
  <si>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</si>
  <si>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</si>
  <si>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</si>
  <si>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</si>
  <si>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</si>
  <si>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</si>
  <si>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</si>
  <si>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</si>
  <si>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</si>
  <si>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</si>
  <si>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</si>
  <si>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</si>
  <si>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</si>
  <si>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</si>
  <si>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</si>
  <si>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</si>
  <si>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</si>
  <si>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</si>
  <si>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</si>
  <si>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</si>
  <si>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</si>
  <si>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</si>
  <si>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</si>
  <si>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</si>
  <si>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</si>
  <si>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</si>
  <si>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</si>
  <si>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</si>
  <si>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</si>
  <si>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</si>
  <si>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</si>
  <si>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</si>
  <si>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</si>
  <si>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</si>
  <si>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</si>
  <si>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</si>
  <si>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</si>
  <si>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</si>
  <si>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</si>
  <si>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</si>
  <si>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</si>
  <si>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</si>
  <si>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</si>
  <si>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</si>
  <si>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</si>
  <si>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</si>
  <si>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</si>
  <si>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</si>
  <si>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</si>
  <si>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</si>
  <si>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</si>
  <si>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</si>
  <si>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</si>
  <si>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</si>
  <si>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</si>
  <si>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</si>
  <si>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</si>
  <si>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</si>
  <si>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</si>
  <si>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</si>
  <si>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</si>
  <si>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</si>
  <si>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</si>
  <si>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</si>
  <si>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</si>
  <si>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</si>
  <si>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</si>
  <si>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</si>
  <si>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</si>
  <si>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</si>
  <si>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</si>
  <si>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</si>
  <si>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</si>
  <si>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</si>
  <si>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</si>
  <si>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</si>
  <si>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</si>
  <si>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</si>
  <si>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</si>
  <si>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</si>
  <si>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</si>
  <si>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</si>
  <si>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</si>
  <si>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</si>
  <si>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</si>
  <si>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</si>
  <si>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</si>
  <si>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</si>
  <si>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</si>
  <si>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</si>
  <si>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</si>
  <si>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</si>
  <si>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</si>
  <si>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</si>
  <si>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</si>
  <si>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</si>
  <si>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</si>
  <si>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</si>
  <si>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</si>
  <si>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</si>
  <si>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</si>
  <si>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</si>
  <si>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</si>
  <si>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</si>
  <si>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</si>
  <si>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</si>
  <si>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</si>
  <si>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</si>
  <si>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</si>
  <si>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</si>
  <si>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</si>
  <si>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</si>
  <si>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</si>
  <si>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</si>
  <si>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</si>
  <si>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</si>
  <si>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</si>
  <si>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</si>
  <si>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</si>
  <si>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</si>
  <si>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</si>
  <si>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</si>
  <si>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</si>
  <si>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</si>
  <si>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</si>
  <si>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</si>
  <si>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</si>
  <si>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</si>
  <si>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</si>
  <si>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</si>
  <si>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</si>
  <si>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</si>
  <si>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</si>
  <si>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</si>
  <si>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</si>
  <si>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</si>
  <si>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</si>
  <si>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</si>
  <si>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</si>
  <si>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</si>
  <si>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</si>
  <si>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</si>
  <si>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</si>
  <si>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</si>
  <si>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</si>
  <si>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</si>
  <si>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</si>
  <si>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</si>
  <si>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</si>
  <si>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</si>
  <si>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</si>
  <si>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</si>
  <si>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</si>
  <si>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</si>
  <si>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</si>
  <si>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</si>
  <si>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</si>
  <si>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</si>
  <si>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</si>
  <si>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</si>
  <si>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</si>
  <si>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</si>
  <si>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</si>
  <si>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</si>
  <si>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</si>
  <si>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</si>
  <si>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</si>
  <si>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</si>
  <si>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</si>
  <si>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</si>
  <si>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</si>
  <si>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</si>
  <si>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</si>
  <si>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</si>
  <si>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</si>
  <si>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</si>
  <si>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</si>
  <si>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</si>
  <si>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</si>
  <si>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</si>
  <si>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</si>
  <si>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</si>
  <si>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</si>
  <si>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</si>
  <si>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</si>
  <si>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</si>
  <si>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</si>
  <si>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</si>
  <si>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</si>
  <si>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</si>
  <si>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</si>
  <si>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</si>
  <si>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</si>
  <si>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</si>
  <si>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</si>
  <si>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</si>
  <si>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</si>
  <si>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</si>
  <si>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</si>
  <si>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</si>
  <si>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</si>
  <si>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</si>
  <si>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</si>
  <si>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</si>
  <si>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</si>
  <si>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</si>
  <si>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</si>
  <si>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</si>
  <si>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</si>
  <si>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</si>
  <si>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</si>
  <si>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</si>
  <si>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</si>
  <si>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</si>
  <si>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</si>
  <si>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</si>
  <si>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</si>
  <si>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</si>
  <si>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</si>
  <si>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</si>
  <si>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</si>
  <si>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</si>
  <si>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</si>
  <si>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</si>
  <si>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</si>
  <si>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</si>
  <si>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</si>
  <si>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</si>
  <si>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</si>
  <si>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</si>
  <si>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</si>
  <si>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</si>
  <si>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</si>
  <si>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</si>
  <si>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</si>
  <si>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</si>
  <si>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</si>
  <si>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</si>
  <si>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</si>
  <si>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</si>
  <si>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</si>
  <si>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</si>
  <si>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</si>
  <si>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</si>
  <si>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</si>
  <si>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</si>
  <si>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</si>
  <si>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</si>
  <si>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</si>
  <si>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</si>
  <si>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</si>
  <si>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</si>
  <si>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</si>
  <si>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</si>
  <si>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</si>
  <si>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</si>
  <si>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</si>
  <si>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</si>
  <si>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</si>
  <si>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</si>
  <si>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</si>
  <si>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</si>
  <si>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</si>
  <si>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</si>
  <si>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</si>
  <si>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</si>
  <si>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</si>
  <si>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</si>
  <si>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</si>
  <si>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</si>
  <si>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</si>
  <si>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</si>
  <si>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</si>
  <si>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</si>
  <si>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</si>
  <si>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</si>
  <si>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</si>
  <si>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</si>
  <si>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</si>
  <si>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</si>
  <si>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</si>
  <si>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</si>
  <si>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</si>
  <si>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</si>
  <si>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</si>
  <si>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</si>
  <si>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</si>
  <si>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</si>
  <si>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</si>
  <si>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</si>
  <si>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</si>
  <si>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</si>
  <si>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</si>
  <si>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</si>
  <si>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</si>
  <si>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</si>
  <si>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</si>
  <si>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</si>
  <si>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</si>
  <si>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</si>
  <si>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</si>
  <si>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</si>
  <si>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</si>
  <si>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</si>
  <si>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</si>
  <si>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</si>
  <si>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</si>
  <si>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</si>
  <si>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</si>
  <si>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</si>
  <si>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</si>
  <si>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</si>
  <si>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</si>
  <si>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</si>
  <si>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</si>
  <si>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</si>
  <si>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</si>
  <si>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</si>
  <si>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</si>
  <si>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</si>
  <si>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</si>
  <si>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</si>
  <si>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</si>
  <si>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</si>
  <si>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</si>
  <si>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</si>
  <si>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</si>
  <si>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</si>
  <si>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</si>
  <si>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</si>
  <si>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</si>
  <si>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</si>
  <si>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</si>
  <si>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</si>
  <si>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</si>
  <si>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</si>
  <si>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</si>
  <si>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</si>
  <si>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</si>
  <si>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</si>
  <si>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</si>
  <si>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</si>
  <si>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</si>
  <si>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</si>
  <si>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</si>
  <si>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</si>
  <si>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</si>
  <si>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</si>
  <si>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</si>
  <si>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</si>
  <si>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</si>
  <si>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</si>
  <si>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</si>
  <si>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</si>
  <si>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</si>
  <si>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</si>
  <si>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</si>
  <si>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</si>
  <si>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</si>
  <si>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</si>
  <si>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</si>
  <si>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</si>
  <si>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</si>
  <si>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</si>
  <si>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</si>
  <si>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</si>
  <si>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</si>
  <si>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</si>
  <si>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</si>
  <si>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</si>
  <si>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</si>
  <si>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</si>
  <si>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</si>
  <si>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</si>
  <si>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</si>
  <si>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</si>
  <si>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</si>
  <si>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</si>
  <si>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</si>
  <si>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</si>
  <si>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</si>
  <si>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</si>
  <si>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</si>
  <si>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</si>
  <si>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</si>
  <si>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</si>
  <si>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</si>
  <si>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</si>
  <si>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</si>
  <si>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</si>
  <si>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</si>
  <si>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</si>
  <si>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</si>
  <si>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</si>
  <si>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</si>
  <si>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</si>
  <si>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</si>
  <si>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</si>
  <si>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</si>
  <si>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</si>
  <si>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</si>
  <si>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</si>
  <si>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</si>
  <si>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</si>
  <si>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</si>
  <si>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</si>
  <si>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</si>
  <si>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</si>
  <si>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</si>
  <si>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</si>
  <si>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</si>
  <si>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</si>
  <si>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</si>
  <si>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</si>
  <si>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</si>
  <si>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</si>
  <si>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</si>
  <si>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</si>
  <si>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</si>
  <si>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</si>
  <si>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</si>
  <si>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</si>
  <si>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</si>
  <si>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</si>
  <si>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</si>
  <si>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</si>
  <si>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</si>
  <si>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</si>
  <si>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</si>
  <si>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</si>
  <si>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</si>
  <si>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</si>
  <si>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</si>
  <si>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</si>
  <si>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</si>
  <si>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</si>
  <si>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</si>
  <si>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</si>
  <si>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</si>
  <si>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</si>
  <si>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</si>
  <si>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</si>
  <si>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</si>
  <si>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</si>
  <si>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</si>
  <si>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</si>
  <si>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</si>
  <si>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</si>
  <si>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</si>
  <si>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</si>
  <si>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</si>
  <si>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</si>
  <si>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</si>
  <si>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</si>
  <si>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</si>
  <si>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</si>
  <si>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</si>
  <si>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</si>
  <si>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</si>
  <si>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</si>
  <si>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</si>
  <si>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</si>
  <si>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</si>
  <si>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</si>
  <si>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</si>
  <si>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</si>
  <si>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</si>
  <si>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</si>
  <si>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</si>
  <si>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</si>
  <si>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</si>
  <si>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</si>
  <si>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</si>
  <si>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</si>
  <si>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</si>
  <si>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</si>
  <si>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</si>
  <si>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</si>
  <si>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</si>
  <si>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</si>
  <si>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</si>
  <si>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</si>
  <si>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</si>
  <si>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</si>
  <si>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</si>
  <si>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</si>
  <si>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</si>
  <si>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</si>
  <si>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</si>
  <si>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</si>
  <si>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</si>
  <si>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</si>
  <si>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</si>
  <si>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</si>
  <si>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</si>
  <si>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</si>
  <si>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</si>
  <si>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</si>
  <si>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</si>
  <si>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</si>
  <si>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</si>
  <si>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</si>
  <si>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</si>
  <si>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</si>
  <si>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</si>
  <si>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</si>
  <si>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</si>
  <si>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</si>
  <si>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</si>
  <si>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</si>
  <si>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</si>
  <si>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</si>
  <si>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</si>
  <si>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</si>
  <si>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</si>
  <si>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</si>
  <si>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</si>
  <si>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</si>
  <si>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</si>
  <si>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</si>
  <si>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</si>
  <si>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</si>
  <si>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</si>
  <si>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</si>
  <si>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</si>
  <si>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</si>
  <si>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</si>
  <si>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</si>
  <si>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</si>
  <si>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</si>
  <si>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</si>
  <si>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</si>
  <si>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</si>
  <si>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</si>
  <si>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</si>
  <si>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</si>
  <si>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</si>
  <si>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</si>
  <si>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</si>
  <si>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</si>
  <si>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</si>
  <si>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</si>
  <si>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</si>
  <si>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</si>
  <si>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</si>
  <si>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</si>
  <si>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</si>
  <si>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</si>
  <si>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</si>
  <si>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</si>
  <si>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</si>
  <si>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</si>
  <si>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</si>
  <si>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</si>
  <si>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</si>
  <si>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</si>
  <si>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</si>
  <si>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</si>
  <si>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</si>
  <si>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</si>
  <si>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</si>
  <si>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</si>
  <si>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</si>
  <si>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</si>
  <si>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</si>
  <si>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</si>
  <si>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</si>
  <si>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</si>
  <si>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</si>
  <si>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</si>
  <si>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</si>
  <si>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</si>
  <si>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</si>
  <si>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</si>
  <si>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</si>
  <si>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</si>
  <si>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</si>
  <si>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</si>
  <si>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</si>
  <si>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</si>
  <si>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</si>
  <si>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</si>
  <si>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</si>
  <si>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</si>
  <si>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</si>
  <si>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</si>
  <si>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</si>
  <si>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</si>
  <si>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</si>
  <si>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</si>
  <si>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</si>
  <si>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</si>
  <si>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</si>
  <si>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</si>
  <si>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</si>
  <si>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</si>
  <si>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</si>
  <si>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</si>
  <si>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</si>
  <si>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</si>
  <si>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</si>
  <si>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</si>
  <si>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</si>
  <si>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</si>
  <si>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</si>
  <si>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</si>
  <si>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</si>
  <si>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</si>
  <si>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</si>
  <si>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</si>
  <si>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</si>
  <si>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</si>
  <si>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</si>
  <si>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</si>
  <si>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</si>
  <si>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</si>
  <si>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</si>
  <si>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</si>
  <si>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</si>
  <si>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</si>
  <si>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</si>
  <si>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</si>
  <si>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</si>
  <si>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</si>
  <si>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</si>
  <si>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</si>
  <si>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</si>
  <si>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</si>
  <si>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</si>
  <si>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</si>
  <si>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</si>
  <si>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</si>
  <si>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</si>
  <si>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</si>
  <si>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</si>
  <si>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</si>
  <si>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</si>
  <si>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</si>
  <si>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</si>
  <si>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</si>
  <si>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</si>
  <si>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</si>
  <si>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</si>
  <si>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</si>
  <si>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</si>
  <si>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</si>
  <si>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</si>
  <si>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</si>
  <si>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</si>
  <si>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</si>
  <si>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</si>
  <si>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</si>
  <si>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</si>
  <si>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</si>
  <si>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</si>
  <si>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</si>
  <si>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</si>
  <si>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</si>
  <si>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</si>
  <si>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</si>
  <si>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</si>
  <si>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</si>
  <si>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</si>
  <si>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</si>
  <si>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</si>
  <si>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</si>
  <si>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</si>
  <si>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</si>
  <si>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</si>
  <si>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</si>
  <si>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</si>
  <si>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</si>
  <si>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</si>
  <si>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</si>
  <si>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</si>
  <si>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</si>
  <si>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</si>
  <si>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</si>
  <si>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</si>
  <si>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</si>
  <si>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</si>
  <si>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</si>
  <si>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</si>
  <si>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</si>
  <si>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</si>
  <si>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</si>
  <si>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</si>
  <si>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</si>
  <si>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</si>
  <si>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</si>
  <si>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</si>
  <si>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</si>
  <si>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</si>
  <si>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</si>
  <si>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</si>
  <si>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</si>
  <si>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</si>
  <si>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</si>
  <si>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</si>
  <si>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</si>
  <si>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</si>
  <si>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</si>
  <si>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</si>
  <si>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</si>
  <si>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</si>
  <si>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</si>
  <si>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</si>
  <si>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</si>
  <si>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</si>
  <si>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</si>
  <si>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</si>
  <si>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</si>
  <si>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</si>
  <si>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</si>
  <si>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</si>
  <si>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</si>
  <si>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</si>
  <si>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</si>
  <si>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</si>
  <si>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</si>
  <si>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</si>
  <si>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</si>
  <si>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</si>
  <si>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</si>
  <si>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</si>
  <si>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</si>
  <si>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</si>
  <si>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</si>
  <si>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</si>
  <si>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</si>
  <si>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</si>
  <si>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</si>
  <si>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</si>
  <si>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</si>
  <si>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</si>
  <si>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</si>
  <si>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</si>
  <si>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</si>
  <si>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</si>
  <si>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</si>
  <si>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</si>
  <si>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</si>
  <si>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</si>
  <si>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</si>
  <si>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</si>
  <si>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</si>
  <si>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</si>
  <si>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</si>
  <si>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</si>
  <si>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</si>
  <si>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</si>
  <si>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</si>
  <si>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</si>
  <si>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</si>
  <si>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</si>
  <si>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</si>
  <si>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</si>
  <si>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</si>
  <si>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</si>
  <si>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</si>
  <si>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</si>
  <si>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</si>
  <si>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</si>
  <si>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</si>
  <si>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</si>
  <si>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</si>
  <si>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</si>
  <si>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</si>
  <si>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</si>
  <si>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</si>
  <si>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</si>
  <si>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</si>
  <si>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</si>
  <si>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</si>
  <si>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</si>
  <si>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</si>
  <si>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</si>
  <si>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</si>
  <si>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</si>
  <si>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</si>
  <si>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</si>
  <si>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</si>
  <si>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</si>
  <si>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</si>
  <si>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</si>
  <si>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</si>
  <si>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</si>
  <si>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</si>
  <si>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</si>
  <si>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</si>
  <si>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</si>
  <si>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</si>
  <si>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</si>
  <si>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</si>
  <si>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</si>
  <si>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</si>
  <si>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</si>
  <si>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</si>
  <si>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</si>
  <si>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</si>
  <si>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</si>
  <si>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</si>
  <si>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</si>
  <si>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</si>
  <si>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</si>
  <si>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</si>
  <si>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</si>
  <si>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</si>
  <si>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</si>
  <si>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</si>
  <si>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</si>
  <si>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</si>
  <si>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</si>
  <si>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</si>
  <si>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</si>
  <si>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</si>
  <si>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</si>
  <si>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</si>
  <si>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</si>
  <si>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</si>
  <si>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</si>
  <si>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</si>
  <si>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</si>
  <si>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</si>
  <si>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</si>
  <si>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</si>
  <si>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</si>
  <si>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</si>
  <si>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</si>
  <si>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</si>
  <si>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</si>
  <si>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</si>
  <si>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</si>
  <si>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</si>
  <si>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</si>
  <si>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</si>
  <si>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</si>
  <si>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</si>
  <si>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</si>
  <si>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</si>
  <si>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</si>
  <si>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</si>
  <si>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</si>
  <si>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</si>
  <si>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</si>
  <si>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</si>
  <si>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</si>
  <si>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</si>
  <si>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</si>
  <si>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</si>
  <si>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</si>
  <si>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</si>
  <si>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</si>
  <si>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</si>
  <si>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</si>
  <si>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</si>
  <si>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</si>
  <si>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</si>
  <si>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</si>
  <si>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</si>
  <si>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</si>
  <si>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</si>
  <si>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</si>
  <si>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</si>
  <si>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</si>
  <si>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</si>
  <si>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</si>
  <si>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</si>
  <si>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</si>
  <si>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</si>
  <si>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</si>
  <si>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</si>
  <si>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</si>
  <si>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</si>
  <si>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</si>
  <si>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</si>
  <si>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</si>
  <si>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</si>
  <si>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</si>
  <si>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</si>
  <si>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</si>
  <si>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</si>
  <si>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</si>
  <si>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</si>
  <si>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</si>
  <si>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</si>
  <si>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</si>
  <si>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</si>
  <si>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</si>
  <si>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</si>
  <si>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</si>
  <si>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</si>
  <si>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</si>
  <si>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</si>
  <si>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</si>
  <si>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</si>
  <si>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</si>
  <si>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</si>
  <si>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</si>
  <si>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</si>
  <si>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</si>
  <si>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</si>
  <si>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</si>
  <si>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</si>
  <si>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</si>
  <si>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</si>
  <si>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</si>
  <si>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</si>
  <si>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</si>
  <si>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</si>
  <si>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</si>
  <si>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</si>
  <si>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</si>
  <si>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</si>
  <si>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</si>
  <si>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</si>
  <si>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</si>
  <si>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</si>
  <si>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</si>
  <si>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</si>
  <si>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</si>
  <si>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</si>
  <si>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</si>
  <si>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</si>
  <si>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</si>
  <si>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</si>
  <si>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</si>
  <si>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</si>
  <si>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</si>
  <si>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</si>
  <si>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</si>
  <si>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</si>
  <si>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</si>
  <si>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</si>
  <si>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</si>
  <si>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</si>
  <si>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</si>
  <si>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</si>
  <si>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</si>
  <si>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</si>
  <si>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</si>
  <si>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</si>
  <si>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</si>
  <si>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</si>
  <si>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</si>
  <si>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</si>
  <si>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</si>
  <si>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</si>
  <si>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</si>
  <si>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</si>
  <si>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</si>
  <si>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</si>
  <si>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</si>
  <si>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</si>
  <si>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</si>
  <si>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</si>
  <si>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</si>
  <si>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</si>
  <si>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</si>
  <si>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</si>
  <si>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</si>
  <si>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</si>
  <si>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</si>
  <si>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</si>
  <si>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</si>
  <si>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</si>
  <si>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</si>
  <si>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</si>
  <si>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</si>
  <si>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</si>
  <si>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</si>
  <si>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</si>
  <si>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</si>
  <si>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</si>
  <si>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</si>
  <si>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</si>
  <si>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</si>
  <si>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</si>
  <si>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</si>
  <si>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</si>
  <si>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</si>
  <si>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</si>
  <si>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</si>
  <si>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</si>
  <si>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</si>
  <si>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</si>
  <si>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</si>
  <si>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</si>
  <si>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</si>
  <si>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</si>
  <si>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</si>
  <si>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</si>
  <si>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</si>
  <si>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</si>
  <si>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</si>
  <si>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</si>
  <si>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</si>
  <si>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</si>
  <si>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</si>
  <si>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</si>
  <si>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</si>
  <si>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</si>
  <si>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</si>
  <si>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</si>
  <si>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</si>
  <si>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</si>
  <si>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</si>
  <si>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</si>
  <si>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</si>
  <si>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</si>
  <si>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</si>
  <si>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</si>
  <si>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</si>
  <si>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</si>
  <si>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</si>
  <si>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</si>
  <si>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</si>
  <si>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</si>
  <si>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</si>
  <si>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</si>
  <si>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</si>
  <si>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</si>
  <si>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</si>
  <si>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</si>
  <si>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</si>
  <si>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</si>
  <si>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</si>
  <si>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</si>
  <si>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</si>
  <si>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</si>
  <si>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</si>
  <si>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</si>
  <si>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</si>
  <si>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</si>
  <si>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</si>
  <si>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</si>
  <si>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</si>
  <si>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</si>
  <si>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</si>
  <si>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</si>
  <si>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</si>
  <si>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</si>
  <si>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</si>
  <si>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</si>
  <si>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</si>
  <si>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</si>
  <si>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</si>
  <si>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</si>
  <si>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</si>
  <si>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</si>
  <si>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</si>
  <si>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</si>
  <si>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</si>
  <si>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</si>
  <si>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</si>
  <si>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</si>
  <si>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</si>
  <si>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</si>
  <si>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</si>
  <si>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</si>
  <si>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</si>
  <si>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</si>
  <si>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</si>
  <si>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</si>
  <si>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</si>
  <si>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</si>
  <si>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</si>
  <si>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</si>
  <si>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</si>
  <si>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</si>
  <si>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</si>
  <si>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</si>
  <si>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</si>
  <si>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</si>
  <si>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</si>
  <si>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</si>
  <si>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</si>
  <si>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</si>
  <si>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</si>
  <si>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</si>
  <si>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</si>
  <si>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</si>
  <si>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</si>
  <si>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</si>
  <si>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</si>
  <si>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</si>
  <si>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</si>
  <si>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</si>
  <si>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</si>
  <si>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</si>
  <si>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</si>
  <si>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</si>
  <si>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</si>
  <si>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</si>
  <si>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</si>
  <si>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</si>
  <si>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</si>
  <si>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</si>
  <si>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</si>
  <si>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</si>
  <si>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</si>
  <si>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</si>
  <si>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</si>
  <si>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</si>
  <si>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</si>
  <si>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</si>
  <si>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</si>
  <si>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</si>
  <si>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</si>
  <si>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</si>
  <si>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</si>
  <si>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</si>
  <si>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</si>
  <si>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</si>
  <si>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</si>
  <si>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</si>
  <si>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</si>
  <si>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</si>
  <si>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</si>
  <si>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</si>
  <si>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</si>
  <si>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</si>
  <si>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</si>
  <si>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</si>
  <si>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</si>
  <si>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</si>
  <si>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</si>
  <si>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</si>
  <si>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</si>
  <si>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</si>
  <si>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</si>
  <si>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</si>
  <si>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</si>
  <si>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</si>
  <si>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</si>
  <si>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</si>
  <si>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</si>
  <si>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</si>
  <si>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</si>
  <si>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</si>
  <si>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</si>
  <si>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</si>
  <si>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</si>
  <si>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</si>
  <si>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</si>
  <si>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</si>
  <si>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</si>
  <si>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</si>
  <si>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</si>
  <si>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</si>
  <si>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</si>
  <si>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</si>
  <si>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</si>
  <si>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</si>
  <si>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</si>
  <si>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</si>
  <si>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</si>
  <si>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</si>
  <si>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</si>
  <si>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</si>
  <si>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</si>
  <si>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</si>
  <si>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</si>
  <si>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</si>
  <si>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</si>
  <si>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</si>
  <si>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</si>
  <si>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</si>
  <si>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</si>
  <si>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</si>
  <si>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</si>
  <si>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</si>
  <si>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</si>
  <si>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</si>
  <si>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</si>
  <si>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</si>
  <si>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</si>
  <si>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</si>
  <si>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</si>
  <si>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</si>
  <si>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</si>
  <si>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</si>
  <si>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</si>
  <si>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</si>
  <si>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</si>
  <si>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</si>
  <si>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</si>
  <si>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</si>
  <si>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</si>
  <si>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</si>
  <si>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</si>
  <si>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</si>
  <si>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</si>
  <si>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</si>
  <si>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</si>
  <si>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</si>
  <si>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</si>
  <si>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</si>
  <si>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</si>
  <si>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</si>
  <si>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</si>
  <si>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</si>
  <si>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</si>
  <si>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</si>
  <si>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</si>
  <si>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</si>
  <si>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</si>
  <si>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</si>
  <si>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</si>
  <si>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</si>
  <si>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</si>
  <si>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</si>
  <si>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</si>
  <si>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</si>
  <si>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</si>
  <si>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</si>
  <si>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</si>
  <si>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</si>
  <si>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</si>
  <si>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</si>
  <si>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</si>
  <si>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</si>
  <si>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</si>
  <si>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</si>
  <si>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</si>
  <si>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</si>
  <si>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</si>
  <si>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</si>
  <si>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</si>
  <si>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</si>
  <si>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</si>
  <si>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</si>
  <si>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</si>
  <si>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</si>
  <si>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</si>
  <si>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</si>
  <si>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</si>
  <si>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</si>
  <si>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</si>
  <si>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</si>
  <si>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</si>
  <si>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</si>
  <si>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</si>
  <si>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</si>
  <si>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</si>
  <si>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</si>
  <si>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</si>
  <si>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</si>
  <si>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</si>
  <si>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</si>
  <si>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</si>
  <si>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</si>
  <si>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</si>
  <si>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</si>
  <si>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</si>
  <si>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</si>
  <si>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</si>
  <si>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</si>
  <si>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</si>
  <si>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</si>
  <si>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</si>
  <si>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</si>
  <si>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</si>
  <si>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</si>
  <si>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</si>
  <si>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</si>
  <si>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</si>
  <si>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</si>
  <si>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</si>
  <si>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</si>
  <si>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</si>
  <si>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</si>
  <si>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</si>
  <si>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</si>
  <si>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</si>
  <si>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</si>
  <si>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</si>
  <si>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</si>
  <si>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</si>
  <si>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</si>
  <si>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</si>
  <si>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</si>
  <si>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</si>
  <si>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</si>
  <si>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</si>
  <si>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</si>
  <si>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</si>
  <si>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</si>
  <si>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</si>
  <si>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</si>
  <si>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</si>
  <si>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</si>
  <si>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</si>
  <si>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</si>
  <si>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</si>
  <si>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</si>
  <si>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</si>
  <si>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</si>
  <si>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</si>
  <si>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</si>
  <si>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</si>
  <si>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</si>
  <si>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</si>
  <si>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</si>
  <si>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</si>
  <si>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</si>
  <si>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</si>
  <si>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</si>
  <si>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</si>
  <si>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</si>
  <si>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</si>
  <si>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</si>
  <si>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</si>
  <si>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</si>
  <si>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</si>
  <si>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</si>
  <si>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</si>
  <si>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</si>
  <si>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</si>
  <si>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</si>
  <si>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</si>
  <si>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</si>
  <si>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</si>
  <si>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</si>
  <si>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</si>
  <si>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</si>
  <si>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</si>
  <si>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</si>
  <si>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</si>
  <si>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</si>
  <si>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</si>
  <si>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</si>
  <si>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</si>
  <si>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</si>
  <si>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</si>
  <si>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</si>
  <si>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</si>
  <si>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</si>
  <si>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</si>
  <si>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</si>
  <si>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</si>
  <si>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</si>
  <si>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</si>
  <si>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</si>
  <si>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</si>
  <si>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</si>
  <si>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</si>
  <si>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</si>
  <si>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</si>
  <si>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</si>
  <si>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</si>
  <si>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</si>
  <si>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</si>
  <si>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</si>
  <si>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</si>
  <si>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</si>
  <si>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</si>
  <si>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</si>
  <si>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</si>
  <si>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</si>
  <si>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</si>
  <si>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</si>
  <si>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</si>
  <si>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</si>
  <si>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</si>
  <si>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</si>
  <si>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</si>
  <si>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</si>
  <si>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</si>
  <si>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</si>
  <si>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</si>
  <si>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</si>
  <si>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</si>
  <si>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</si>
  <si>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</si>
  <si>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</si>
  <si>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</si>
  <si>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</si>
  <si>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</si>
  <si>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</si>
  <si>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</si>
  <si>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</si>
  <si>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</si>
  <si>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</si>
  <si>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</si>
  <si>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</si>
  <si>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</si>
  <si>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</si>
  <si>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</si>
  <si>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</si>
  <si>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</si>
  <si>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</si>
  <si>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</si>
  <si>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</si>
  <si>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</si>
  <si>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</si>
  <si>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</si>
  <si>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</si>
  <si>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</si>
  <si>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</si>
  <si>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</si>
  <si>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</si>
  <si>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</si>
  <si>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</si>
  <si>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</si>
  <si>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</si>
  <si>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</si>
  <si>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</si>
  <si>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</si>
  <si>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</si>
  <si>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</si>
  <si>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</si>
  <si>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</si>
  <si>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</si>
  <si>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</si>
  <si>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</si>
  <si>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</si>
  <si>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</si>
  <si>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</si>
  <si>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</si>
  <si>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</si>
  <si>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</si>
  <si>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</si>
  <si>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</si>
  <si>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</si>
  <si>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</si>
  <si>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</si>
  <si>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</si>
  <si>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</si>
  <si>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</si>
  <si>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</si>
  <si>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</si>
  <si>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</si>
  <si>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</si>
  <si>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</si>
  <si>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</si>
  <si>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</si>
  <si>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</si>
  <si>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</si>
  <si>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</si>
  <si>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</si>
  <si>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</si>
  <si>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</si>
  <si>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</si>
  <si>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</si>
  <si>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</si>
  <si>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</si>
  <si>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</si>
  <si>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</si>
  <si>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</si>
  <si>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</si>
  <si>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</si>
  <si>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</si>
  <si>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</si>
  <si>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</si>
  <si>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</si>
  <si>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</si>
  <si>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</si>
  <si>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</si>
  <si>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</si>
  <si>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</si>
  <si>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</si>
  <si>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</si>
  <si>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</si>
  <si>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</si>
  <si>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</si>
  <si>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</si>
  <si>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</si>
  <si>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</si>
  <si>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</si>
  <si>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</si>
  <si>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</si>
  <si>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</si>
  <si>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</si>
  <si>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</si>
  <si>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</si>
  <si>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</si>
  <si>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</si>
  <si>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</si>
  <si>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</si>
  <si>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</si>
  <si>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</si>
  <si>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</si>
  <si>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</si>
  <si>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</si>
  <si>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</si>
  <si>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</si>
  <si>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</si>
  <si>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</si>
  <si>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</si>
  <si>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</si>
  <si>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</si>
  <si>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</si>
  <si>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</si>
  <si>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</si>
  <si>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</si>
  <si>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</si>
  <si>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</si>
  <si>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</si>
  <si>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</si>
  <si>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</si>
  <si>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</si>
  <si>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</si>
  <si>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</si>
  <si>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</si>
  <si>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</si>
  <si>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</si>
  <si>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</si>
  <si>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</si>
  <si>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</si>
  <si>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</si>
  <si>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</si>
  <si>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</si>
  <si>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</si>
  <si>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</si>
  <si>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</si>
  <si>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</si>
  <si>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</si>
  <si>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</si>
  <si>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</si>
  <si>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</si>
  <si>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</si>
  <si>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</si>
  <si>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</si>
  <si>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</si>
  <si>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</si>
  <si>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</si>
  <si>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</si>
  <si>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</si>
  <si>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</si>
  <si>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</si>
  <si>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</si>
  <si>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</si>
  <si>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</si>
  <si>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</si>
  <si>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</si>
  <si>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</si>
  <si>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</si>
  <si>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</si>
  <si>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</si>
  <si>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</si>
  <si>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</si>
  <si>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</si>
  <si>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</si>
  <si>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</si>
  <si>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</si>
  <si>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</si>
  <si>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</si>
  <si>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</si>
  <si>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</si>
  <si>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</si>
  <si>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</si>
  <si>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</si>
  <si>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</si>
  <si>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</si>
  <si>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</si>
  <si>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</si>
  <si>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</si>
  <si>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</si>
  <si>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</si>
  <si>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</si>
  <si>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</si>
  <si>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</si>
  <si>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</si>
  <si>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</si>
  <si>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</si>
  <si>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</si>
  <si>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</si>
  <si>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</si>
  <si>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</si>
  <si>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</si>
  <si>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</si>
  <si>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</si>
  <si>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</si>
  <si>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</si>
  <si>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</si>
  <si>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</si>
  <si>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</si>
  <si>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</si>
  <si>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</si>
  <si>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</si>
  <si>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</si>
  <si>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</si>
  <si>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</si>
  <si>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</si>
  <si>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</si>
  <si>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</si>
  <si>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</si>
  <si>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</si>
  <si>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</si>
  <si>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</si>
  <si>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</si>
  <si>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</si>
  <si>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</si>
  <si>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</si>
  <si>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</si>
  <si>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</si>
  <si>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</si>
  <si>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</si>
  <si>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</si>
  <si>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</si>
  <si>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</si>
  <si>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</si>
  <si>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</si>
  <si>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</si>
  <si>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</si>
  <si>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</si>
  <si>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</si>
  <si>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</si>
  <si>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</si>
  <si>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</si>
  <si>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</si>
  <si>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</si>
  <si>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</si>
  <si>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</si>
  <si>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</si>
  <si>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</si>
  <si>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</si>
  <si>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</si>
  <si>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</si>
  <si>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</si>
  <si>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</si>
  <si>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</si>
  <si>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</si>
  <si>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</si>
  <si>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</si>
  <si>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</si>
  <si>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</si>
  <si>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</si>
  <si>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</si>
  <si>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</si>
  <si>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</si>
  <si>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</si>
  <si>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</si>
  <si>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</si>
  <si>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</si>
  <si>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</si>
  <si>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</si>
  <si>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</si>
  <si>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</si>
  <si>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</si>
  <si>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</si>
  <si>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</si>
  <si>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</si>
  <si>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</si>
  <si>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</si>
  <si>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</si>
  <si>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</si>
  <si>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</si>
  <si>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</si>
  <si>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</si>
  <si>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</si>
  <si>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</si>
  <si>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</si>
  <si>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</si>
  <si>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</si>
  <si>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</si>
  <si>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</si>
  <si>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</si>
  <si>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</si>
  <si>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</si>
  <si>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</si>
  <si>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</si>
  <si>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</si>
  <si>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</si>
  <si>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</si>
  <si>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</si>
  <si>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</si>
  <si>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</si>
  <si>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</si>
  <si>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</si>
  <si>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</si>
  <si>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</si>
  <si>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</si>
  <si>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</si>
  <si>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</si>
  <si>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</si>
  <si>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</si>
  <si>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</si>
  <si>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</si>
  <si>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</si>
  <si>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</si>
  <si>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</si>
  <si>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</si>
  <si>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</si>
  <si>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</si>
  <si>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</si>
  <si>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</si>
  <si>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</si>
  <si>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</si>
  <si>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</si>
  <si>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</si>
  <si>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</si>
  <si>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</si>
  <si>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</si>
  <si>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</si>
  <si>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</si>
  <si>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</si>
  <si>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</si>
  <si>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</si>
  <si>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</si>
  <si>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</si>
  <si>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</si>
  <si>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</si>
  <si>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</si>
  <si>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</si>
  <si>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</si>
  <si>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</si>
  <si>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</si>
  <si>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</si>
  <si>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</si>
  <si>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</si>
  <si>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</si>
  <si>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</si>
  <si>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</si>
  <si>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</si>
  <si>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</si>
  <si>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</si>
  <si>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</si>
  <si>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</si>
  <si>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</si>
  <si>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</si>
  <si>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</si>
  <si>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</si>
  <si>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</si>
  <si>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</si>
  <si>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</si>
  <si>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</si>
  <si>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</si>
  <si>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</si>
  <si>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</si>
  <si>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</si>
  <si>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</si>
  <si>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</si>
  <si>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</si>
  <si>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</si>
  <si>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</si>
  <si>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</si>
  <si>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</si>
  <si>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</si>
  <si>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</si>
  <si>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</si>
  <si>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</si>
  <si>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</si>
  <si>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</si>
  <si>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</si>
  <si>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</si>
  <si>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</si>
  <si>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</si>
  <si>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</si>
  <si>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</si>
  <si>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</si>
  <si>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</si>
  <si>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</si>
  <si>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</si>
  <si>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</si>
  <si>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</si>
  <si>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</si>
  <si>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</si>
  <si>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</si>
  <si>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</si>
  <si>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</si>
  <si>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</si>
  <si>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</si>
  <si>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</si>
  <si>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</si>
  <si>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</si>
  <si>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</si>
  <si>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</si>
  <si>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</si>
  <si>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</si>
  <si>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</si>
  <si>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</si>
  <si>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</si>
  <si>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</si>
  <si>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</si>
  <si>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</si>
  <si>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</si>
  <si>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</si>
  <si>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</si>
  <si>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</si>
  <si>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</si>
  <si>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</si>
  <si>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</si>
  <si>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</si>
  <si>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</si>
  <si>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</si>
  <si>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</si>
  <si>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</si>
  <si>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</si>
  <si>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</si>
  <si>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</si>
  <si>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</si>
  <si>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</si>
  <si>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</si>
  <si>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</si>
  <si>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</si>
  <si>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</si>
  <si>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</si>
  <si>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</si>
  <si>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</si>
  <si>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</si>
  <si>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</si>
  <si>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</si>
  <si>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</si>
  <si>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</si>
  <si>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</si>
  <si>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</si>
  <si>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</si>
  <si>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</si>
  <si>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</si>
  <si>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</si>
  <si>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</si>
  <si>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</si>
  <si>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</si>
  <si>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</si>
  <si>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</si>
  <si>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</si>
  <si>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</si>
  <si>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</si>
  <si>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</si>
  <si>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</si>
  <si>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</si>
  <si>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</si>
  <si>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</si>
  <si>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</si>
  <si>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</si>
  <si>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</si>
  <si>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</si>
  <si>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</si>
  <si>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</si>
  <si>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</si>
  <si>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</si>
  <si>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</si>
  <si>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</si>
  <si>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</si>
  <si>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</si>
  <si>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</si>
  <si>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</si>
  <si>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</si>
  <si>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</si>
  <si>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</si>
  <si>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</si>
  <si>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</si>
  <si>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</si>
  <si>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</si>
  <si>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</si>
  <si>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</si>
  <si>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</si>
  <si>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</si>
  <si>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</si>
  <si>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</si>
  <si>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</si>
  <si>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</si>
  <si>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</si>
  <si>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</si>
  <si>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</si>
  <si>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</si>
  <si>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</si>
  <si>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</si>
  <si>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</si>
  <si>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</si>
  <si>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</si>
  <si>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</si>
  <si>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</si>
  <si>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</si>
  <si>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</si>
  <si>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</si>
  <si>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</si>
  <si>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</si>
  <si>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</si>
  <si>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</si>
  <si>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</si>
  <si>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</si>
  <si>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</si>
  <si>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</si>
  <si>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</si>
  <si>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</si>
  <si>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</si>
  <si>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</si>
  <si>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</si>
  <si>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</si>
  <si>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</si>
  <si>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</si>
  <si>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</si>
  <si>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</si>
  <si>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</si>
  <si>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</si>
  <si>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</si>
  <si>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</si>
  <si>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</si>
  <si>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</si>
  <si>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</si>
  <si>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</si>
  <si>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</si>
  <si>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</si>
  <si>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</si>
  <si>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</si>
  <si>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</si>
  <si>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</si>
  <si>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</si>
  <si>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</si>
  <si>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</si>
  <si>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</si>
  <si>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</si>
  <si>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</si>
  <si>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</si>
  <si>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</si>
  <si>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</si>
  <si>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</si>
  <si>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</si>
  <si>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</si>
  <si>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</si>
  <si>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</si>
  <si>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</si>
  <si>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</si>
  <si>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</si>
  <si>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</si>
  <si>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</si>
  <si>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</si>
  <si>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</si>
  <si>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</si>
  <si>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</si>
  <si>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</si>
  <si>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</si>
  <si>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</si>
  <si>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</si>
  <si>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</si>
  <si>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</si>
  <si>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</si>
  <si>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</si>
  <si>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</si>
  <si>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</si>
  <si>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</si>
  <si>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</si>
  <si>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</si>
  <si>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</si>
  <si>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</si>
  <si>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</si>
  <si>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</si>
  <si>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</si>
  <si>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</si>
  <si>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</si>
  <si>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</si>
  <si>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</si>
  <si>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</si>
  <si>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</si>
  <si>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</si>
  <si>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</si>
  <si>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</si>
  <si>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</si>
  <si>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</si>
  <si>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</si>
  <si>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</si>
  <si>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</si>
  <si>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</si>
  <si>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</si>
  <si>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</si>
  <si>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</si>
  <si>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</si>
  <si>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</si>
  <si>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</si>
  <si>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</si>
  <si>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</si>
  <si>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</si>
  <si>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</si>
  <si>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</si>
  <si>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</si>
  <si>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</si>
  <si>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</si>
  <si>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</si>
  <si>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</si>
  <si>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</si>
  <si>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</si>
  <si>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</si>
  <si>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</si>
  <si>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</si>
  <si>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</si>
  <si>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</si>
  <si>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</si>
  <si>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</si>
  <si>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</si>
  <si>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</si>
  <si>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</si>
  <si>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</si>
  <si>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</si>
  <si>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</si>
  <si>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</si>
  <si>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</si>
  <si>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</si>
  <si>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</si>
  <si>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</si>
  <si>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</si>
  <si>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</si>
  <si>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</si>
  <si>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</si>
  <si>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</si>
  <si>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</si>
  <si>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</si>
  <si>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</si>
  <si>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</si>
  <si>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</si>
  <si>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</si>
  <si>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</si>
  <si>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</si>
  <si>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</si>
  <si>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</si>
  <si>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</si>
  <si>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</si>
  <si>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</si>
  <si>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</si>
  <si>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</si>
  <si>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</si>
  <si>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</si>
  <si>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</si>
  <si>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</si>
  <si>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</si>
  <si>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</si>
  <si>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</si>
  <si>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</si>
  <si>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</si>
  <si>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</si>
  <si>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</si>
  <si>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</si>
  <si>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</si>
  <si>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</si>
  <si>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</si>
  <si>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</si>
  <si>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</si>
  <si>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</si>
  <si>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</si>
  <si>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</si>
  <si>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</si>
  <si>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</si>
  <si>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</si>
  <si>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</si>
  <si>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</si>
  <si>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</si>
  <si>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</si>
  <si>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</si>
  <si>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</si>
  <si>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</si>
  <si>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</si>
  <si>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</si>
  <si>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</si>
  <si>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</si>
  <si>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</si>
  <si>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</si>
  <si>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</si>
  <si>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</si>
  <si>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</si>
  <si>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</si>
  <si>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</si>
  <si>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</si>
  <si>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</si>
  <si>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</si>
  <si>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</si>
  <si>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</si>
  <si>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</si>
  <si>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</si>
  <si>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</si>
  <si>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</si>
  <si>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</si>
  <si>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</si>
  <si>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</si>
  <si>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</si>
  <si>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</si>
  <si>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</si>
  <si>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</si>
  <si>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</si>
  <si>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</si>
  <si>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</si>
  <si>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</si>
  <si>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</si>
  <si>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</si>
  <si>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</si>
  <si>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</si>
  <si>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</si>
  <si>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</si>
  <si>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</si>
  <si>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</si>
  <si>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</si>
  <si>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</si>
  <si>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</si>
  <si>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</si>
  <si>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</si>
  <si>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</si>
  <si>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</si>
  <si>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</si>
  <si>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</si>
  <si>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</si>
  <si>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</si>
  <si>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</si>
  <si>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</si>
  <si>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</si>
  <si>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</si>
  <si>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</si>
  <si>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</si>
  <si>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</si>
  <si>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</si>
  <si>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</si>
  <si>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</si>
  <si>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</si>
  <si>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</si>
  <si>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</si>
  <si>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</si>
  <si>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</si>
  <si>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</si>
  <si>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</si>
  <si>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</si>
  <si>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</si>
  <si>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</si>
  <si>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</si>
  <si>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</si>
  <si>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</si>
  <si>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</si>
  <si>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</si>
  <si>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</si>
  <si>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</si>
  <si>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</si>
  <si>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</si>
  <si>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</si>
  <si>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</si>
  <si>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</si>
  <si>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</si>
  <si>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</si>
  <si>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</si>
  <si>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</si>
  <si>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</si>
  <si>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</si>
  <si>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</si>
  <si>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</si>
  <si>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</si>
  <si>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</si>
  <si>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</si>
  <si>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</si>
  <si>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</si>
  <si>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</si>
  <si>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</si>
  <si>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</si>
  <si>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</si>
  <si>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</si>
  <si>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</si>
  <si>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</si>
  <si>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</si>
  <si>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</si>
  <si>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</si>
  <si>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</si>
  <si>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</si>
  <si>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</si>
  <si>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</si>
  <si>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</si>
  <si>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</si>
  <si>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</si>
  <si>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</si>
  <si>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</si>
  <si>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</si>
  <si>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</si>
  <si>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</si>
  <si>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</si>
  <si>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</si>
  <si>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</si>
  <si>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</si>
  <si>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</si>
  <si>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</si>
  <si>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</si>
  <si>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</si>
  <si>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</si>
  <si>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</si>
  <si>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</si>
  <si>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</si>
  <si>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</si>
  <si>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</si>
  <si>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</si>
  <si>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</si>
  <si>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</si>
  <si>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</si>
  <si>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</si>
  <si>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</si>
  <si>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</si>
  <si>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</si>
  <si>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</si>
  <si>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</si>
  <si>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</si>
  <si>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</si>
  <si>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</si>
  <si>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</si>
  <si>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</si>
  <si>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</si>
  <si>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</si>
  <si>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</si>
  <si>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</si>
  <si>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</si>
  <si>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</si>
  <si>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</si>
  <si>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</si>
  <si>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</si>
  <si>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</si>
  <si>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</si>
  <si>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</si>
  <si>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</si>
  <si>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</si>
  <si>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</si>
  <si>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</si>
  <si>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</si>
  <si>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</si>
  <si>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</si>
  <si>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</si>
  <si>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</si>
  <si>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</si>
  <si>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</si>
  <si>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</si>
  <si>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</si>
  <si>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</si>
  <si>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</si>
  <si>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</si>
  <si>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</si>
  <si>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</si>
  <si>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</si>
  <si>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</si>
  <si>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</si>
  <si>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</si>
  <si>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</si>
  <si>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</si>
  <si>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</si>
  <si>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</si>
  <si>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</si>
  <si>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</si>
  <si>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</si>
  <si>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</si>
  <si>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</si>
  <si>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</si>
  <si>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</si>
  <si>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</si>
  <si>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</si>
  <si>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</si>
  <si>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</si>
  <si>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</si>
  <si>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</si>
  <si>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</si>
  <si>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</si>
  <si>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</si>
  <si>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</si>
  <si>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</si>
  <si>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</si>
  <si>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</si>
  <si>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</si>
  <si>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</si>
  <si>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</si>
  <si>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</si>
  <si>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</si>
  <si>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</si>
  <si>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</si>
  <si>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</si>
  <si>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</si>
  <si>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</si>
  <si>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</si>
  <si>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</si>
  <si>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</si>
  <si>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</si>
  <si>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</si>
  <si>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</si>
  <si>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</si>
  <si>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</si>
  <si>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</si>
  <si>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</si>
  <si>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</si>
  <si>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</si>
  <si>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</si>
  <si>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</si>
  <si>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</si>
  <si>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</si>
  <si>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</si>
  <si>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</si>
  <si>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</si>
  <si>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</si>
  <si>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</si>
  <si>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</si>
  <si>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</si>
  <si>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</si>
  <si>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</si>
  <si>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</si>
  <si>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</si>
  <si>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</si>
  <si>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</si>
  <si>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</si>
  <si>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</si>
  <si>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</si>
  <si>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</si>
  <si>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</si>
  <si>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</si>
  <si>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</si>
  <si>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</si>
  <si>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</si>
  <si>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</si>
  <si>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</si>
  <si>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</si>
  <si>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</si>
  <si>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</si>
  <si>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</si>
  <si>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</si>
  <si>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</si>
  <si>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</si>
  <si>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</si>
  <si>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</si>
  <si>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</si>
  <si>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</si>
  <si>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</si>
  <si>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</si>
  <si>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</si>
  <si>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</si>
  <si>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</si>
  <si>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</si>
  <si>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</si>
  <si>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</si>
  <si>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</si>
  <si>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</si>
  <si>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</si>
  <si>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</si>
  <si>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</si>
  <si>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</si>
  <si>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</si>
  <si>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</si>
  <si>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</si>
  <si>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</si>
  <si>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</si>
  <si>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</si>
  <si>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</si>
  <si>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</si>
  <si>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</si>
  <si>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</si>
  <si>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</si>
  <si>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</si>
  <si>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</si>
  <si>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</si>
  <si>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</si>
  <si>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</si>
  <si>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</si>
  <si>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</si>
  <si>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</si>
  <si>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</si>
  <si>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</si>
  <si>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</si>
  <si>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</si>
  <si>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</si>
  <si>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</si>
  <si>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</si>
  <si>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</si>
  <si>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</si>
  <si>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</si>
  <si>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</si>
  <si>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</si>
  <si>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</si>
  <si>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</si>
  <si>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</si>
  <si>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</si>
  <si>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</si>
  <si>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</si>
  <si>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</si>
  <si>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</si>
  <si>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</si>
  <si>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</si>
  <si>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</si>
  <si>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</si>
  <si>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</si>
  <si>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</si>
  <si>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</si>
  <si>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</si>
  <si>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</si>
  <si>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</si>
  <si>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</si>
  <si>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</si>
  <si>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</si>
  <si>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</si>
  <si>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</si>
  <si>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</si>
  <si>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</si>
  <si>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</si>
  <si>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</si>
  <si>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</si>
  <si>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</si>
  <si>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</si>
  <si>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</si>
  <si>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</si>
  <si>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</si>
  <si>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</si>
  <si>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</si>
  <si>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</si>
  <si>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</si>
  <si>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</si>
  <si>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</si>
  <si>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</si>
  <si>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</si>
  <si>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</si>
  <si>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</si>
  <si>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</si>
  <si>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</si>
  <si>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</si>
  <si>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</si>
  <si>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</si>
  <si>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</si>
  <si>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</si>
  <si>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</si>
  <si>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</si>
  <si>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</si>
  <si>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</si>
  <si>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</si>
  <si>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</si>
  <si>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</si>
  <si>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</si>
  <si>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</si>
  <si>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</si>
  <si>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</si>
  <si>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</si>
  <si>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</si>
  <si>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</si>
  <si>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</si>
  <si>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</si>
  <si>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</si>
  <si>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</si>
  <si>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</si>
  <si>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</si>
  <si>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</si>
  <si>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</si>
  <si>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</si>
  <si>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</si>
  <si>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</si>
  <si>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</si>
  <si>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</si>
  <si>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</si>
  <si>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</si>
  <si>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</si>
  <si>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</si>
  <si>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</si>
  <si>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</si>
  <si>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</si>
  <si>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</si>
  <si>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</si>
  <si>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</si>
  <si>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</si>
  <si>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</si>
  <si>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</si>
  <si>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</si>
  <si>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</si>
  <si>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</si>
  <si>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</si>
  <si>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</si>
  <si>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</si>
  <si>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</si>
  <si>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</si>
  <si>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</si>
  <si>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</si>
  <si>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</si>
  <si>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</si>
  <si>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</si>
  <si>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</si>
  <si>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</si>
  <si>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</si>
  <si>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</si>
  <si>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</si>
  <si>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</si>
  <si>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</si>
  <si>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</si>
  <si>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</si>
  <si>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</si>
  <si>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</si>
  <si>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</si>
  <si>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</si>
  <si>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</si>
  <si>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</si>
  <si>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</si>
  <si>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</si>
  <si>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</si>
  <si>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</si>
  <si>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</si>
  <si>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</si>
  <si>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</si>
  <si>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</si>
  <si>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</si>
  <si>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</si>
  <si>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</si>
  <si>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</si>
  <si>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</si>
  <si>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</si>
  <si>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</si>
  <si>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</si>
  <si>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</si>
  <si>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</si>
  <si>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</si>
  <si>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</si>
  <si>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</si>
  <si>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</si>
  <si>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</si>
  <si>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</si>
  <si>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</si>
  <si>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</si>
  <si>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</si>
  <si>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</si>
  <si>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</si>
  <si>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</si>
  <si>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</si>
  <si>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</si>
  <si>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</si>
  <si>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</si>
  <si>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</si>
  <si>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</si>
  <si>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</si>
  <si>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</si>
  <si>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</si>
  <si>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</si>
  <si>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</si>
  <si>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</si>
  <si>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</si>
  <si>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</si>
  <si>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</si>
  <si>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</si>
  <si>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</si>
  <si>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</si>
  <si>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</si>
  <si>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</si>
  <si>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</si>
  <si>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</si>
  <si>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</si>
  <si>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</si>
  <si>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</si>
  <si>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</si>
  <si>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</si>
  <si>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</si>
  <si>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</si>
  <si>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</si>
  <si>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</si>
  <si>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</si>
  <si>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</si>
  <si>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</si>
  <si>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</si>
  <si>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</si>
  <si>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</si>
  <si>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</si>
  <si>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</si>
  <si>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</si>
  <si>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</si>
  <si>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</si>
  <si>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</si>
  <si>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</si>
  <si>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</si>
  <si>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</si>
  <si>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</si>
  <si>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</si>
  <si>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</si>
  <si>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</si>
  <si>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</si>
  <si>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</si>
  <si>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</si>
  <si>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</si>
  <si>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</si>
  <si>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</si>
  <si>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</si>
  <si>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</si>
  <si>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</si>
  <si>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</si>
  <si>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</si>
  <si>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</si>
  <si>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</si>
  <si>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</si>
  <si>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</si>
  <si>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</si>
  <si>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</si>
  <si>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</si>
  <si>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</si>
  <si>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</si>
  <si>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</si>
  <si>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</si>
  <si>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</si>
  <si>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</si>
  <si>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</si>
  <si>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</si>
  <si>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</si>
  <si>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</si>
  <si>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</si>
  <si>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</si>
  <si>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</si>
  <si>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</si>
  <si>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</si>
  <si>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</si>
  <si>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</si>
  <si>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</si>
  <si>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</si>
  <si>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</si>
  <si>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</si>
  <si>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</si>
  <si>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</si>
  <si>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</si>
  <si>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</si>
  <si>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</si>
  <si>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</si>
  <si>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</si>
  <si>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</si>
  <si>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</si>
  <si>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</si>
  <si>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</si>
  <si>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</si>
  <si>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</si>
  <si>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</si>
  <si>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</si>
  <si>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</si>
  <si>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</si>
  <si>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</si>
  <si>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</si>
  <si>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</si>
  <si>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</si>
  <si>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</si>
  <si>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</si>
  <si>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</si>
  <si>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</si>
  <si>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</si>
  <si>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</si>
  <si>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</si>
  <si>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</si>
  <si>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</si>
  <si>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</si>
  <si>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</si>
  <si>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</si>
  <si>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</si>
  <si>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</si>
  <si>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</si>
  <si>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</si>
  <si>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</si>
  <si>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</si>
  <si>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</si>
  <si>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</si>
  <si>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</si>
  <si>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</si>
  <si>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</si>
  <si>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</si>
  <si>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</si>
  <si>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</si>
  <si>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</si>
  <si>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</si>
  <si>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</si>
  <si>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</si>
  <si>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</si>
  <si>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</si>
  <si>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</si>
  <si>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</si>
  <si>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</si>
  <si>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</si>
  <si>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</si>
  <si>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</si>
  <si>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</si>
  <si>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</si>
  <si>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</si>
  <si>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</si>
  <si>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</si>
  <si>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</si>
  <si>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</si>
  <si>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</si>
  <si>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</si>
  <si>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</si>
  <si>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</si>
  <si>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</si>
  <si>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</si>
  <si>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</si>
  <si>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</si>
  <si>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</si>
  <si>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</si>
  <si>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</si>
  <si>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</si>
  <si>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</si>
  <si>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</si>
  <si>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</si>
  <si>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</si>
  <si>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</si>
  <si>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</si>
  <si>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</si>
  <si>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</si>
  <si>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</si>
  <si>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</si>
  <si>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</si>
  <si>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</si>
  <si>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</si>
  <si>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</si>
  <si>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</si>
  <si>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</si>
  <si>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</si>
  <si>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</si>
  <si>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</si>
  <si>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</si>
  <si>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</si>
  <si>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</si>
  <si>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</si>
  <si>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</si>
  <si>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</si>
  <si>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</si>
  <si>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</si>
  <si>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</si>
  <si>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</si>
  <si>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</si>
  <si>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</si>
  <si>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</si>
  <si>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</si>
  <si>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</si>
  <si>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</si>
  <si>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</si>
  <si>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</si>
  <si>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</si>
  <si>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</si>
  <si>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</si>
  <si>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</si>
  <si>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</si>
  <si>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</si>
  <si>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</si>
  <si>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</si>
  <si>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</si>
  <si>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</si>
  <si>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</si>
  <si>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</si>
  <si>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</si>
  <si>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</si>
  <si>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</si>
  <si>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</si>
  <si>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</si>
  <si>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</si>
  <si>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</si>
  <si>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</si>
  <si>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</si>
  <si>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</si>
  <si>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</si>
  <si>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</si>
  <si>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</si>
  <si>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</si>
  <si>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</si>
  <si>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</si>
  <si>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</si>
  <si>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</si>
  <si>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</si>
  <si>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</si>
  <si>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</si>
  <si>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</si>
  <si>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</si>
  <si>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</si>
  <si>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</si>
  <si>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</si>
  <si>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</si>
  <si>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</si>
  <si>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</si>
  <si>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</si>
  <si>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</si>
  <si>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</si>
  <si>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</si>
  <si>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</si>
  <si>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</si>
  <si>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</si>
  <si>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</si>
  <si>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</si>
  <si>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</si>
  <si>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</si>
  <si>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</si>
  <si>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</si>
  <si>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</si>
  <si>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</si>
  <si>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</si>
  <si>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</si>
  <si>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</si>
  <si>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</si>
  <si>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</si>
  <si>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</si>
  <si>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</si>
  <si>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</si>
  <si>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</si>
  <si>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</si>
  <si>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</si>
  <si>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</si>
  <si>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</si>
  <si>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</si>
  <si>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</si>
  <si>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</si>
  <si>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</si>
  <si>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</si>
  <si>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</si>
  <si>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</si>
  <si>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</si>
  <si>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</si>
  <si>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</si>
  <si>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</si>
  <si>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</si>
  <si>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</si>
  <si>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</si>
  <si>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</si>
  <si>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</si>
  <si>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</si>
  <si>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</si>
  <si>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</si>
  <si>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</si>
  <si>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</si>
  <si>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</si>
  <si>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</si>
  <si>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</si>
  <si>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</si>
  <si>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</si>
  <si>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</si>
  <si>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</si>
  <si>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</si>
  <si>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</si>
  <si>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</si>
  <si>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</si>
  <si>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</si>
  <si>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</si>
  <si>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</si>
  <si>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</si>
  <si>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</si>
  <si>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</si>
  <si>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</si>
  <si>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</si>
  <si>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</si>
  <si>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</si>
  <si>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</si>
  <si>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</si>
  <si>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</si>
  <si>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</si>
  <si>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</si>
  <si>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</si>
  <si>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</si>
  <si>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</si>
  <si>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</si>
  <si>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</si>
  <si>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</si>
  <si>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</si>
  <si>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</si>
  <si>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</si>
  <si>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</si>
  <si>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</si>
  <si>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</si>
  <si>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</si>
  <si>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</si>
  <si>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</si>
  <si>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</si>
  <si>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</si>
  <si>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</si>
  <si>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</si>
  <si>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</si>
  <si>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</si>
  <si>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</si>
  <si>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</si>
  <si>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</si>
  <si>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</si>
  <si>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</si>
  <si>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</si>
  <si>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</si>
  <si>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</si>
  <si>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</si>
  <si>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</si>
  <si>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</si>
  <si>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</si>
  <si>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</si>
  <si>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</si>
  <si>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</si>
  <si>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</si>
  <si>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</si>
  <si>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</si>
  <si>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</si>
  <si>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</si>
  <si>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</si>
  <si>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</si>
  <si>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</si>
  <si>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</si>
  <si>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</si>
  <si>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</si>
  <si>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</si>
  <si>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</si>
  <si>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</si>
  <si>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</si>
  <si>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</si>
  <si>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</si>
  <si>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</si>
  <si>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</si>
  <si>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</si>
  <si>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</si>
  <si>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</si>
  <si>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</si>
  <si>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</si>
  <si>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</si>
  <si>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</si>
  <si>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</si>
  <si>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</si>
  <si>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</si>
  <si>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</si>
  <si>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</si>
  <si>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</si>
  <si>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</si>
  <si>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</si>
  <si>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</si>
  <si>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</si>
  <si>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</si>
  <si>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</si>
  <si>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</si>
  <si>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</si>
  <si>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</si>
  <si>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</si>
  <si>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</si>
  <si>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</si>
  <si>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</si>
  <si>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</si>
  <si>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</si>
  <si>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</si>
  <si>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</si>
  <si>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</si>
  <si>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</si>
  <si>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</si>
  <si>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</si>
  <si>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</si>
  <si>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</si>
  <si>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</si>
  <si>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</si>
  <si>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</si>
  <si>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</si>
  <si>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</si>
  <si>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</si>
  <si>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</si>
  <si>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</si>
  <si>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</si>
  <si>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</si>
  <si>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</si>
  <si>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</si>
  <si>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</si>
  <si>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</si>
  <si>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</si>
  <si>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</si>
  <si>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</si>
  <si>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</si>
  <si>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</si>
  <si>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</si>
  <si>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</si>
  <si>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</si>
  <si>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</si>
  <si>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</si>
  <si>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</si>
  <si>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</si>
  <si>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</si>
  <si>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</si>
  <si>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</si>
  <si>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</si>
  <si>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</si>
  <si>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</si>
  <si>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</si>
  <si>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</si>
  <si>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</si>
  <si>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</si>
  <si>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</si>
  <si>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</si>
  <si>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</si>
  <si>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</si>
  <si>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</si>
  <si>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</si>
  <si>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</si>
  <si>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</si>
  <si>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</si>
  <si>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</si>
  <si>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</si>
  <si>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</si>
  <si>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</si>
  <si>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</si>
  <si>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</si>
  <si>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</si>
  <si>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</si>
  <si>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</si>
  <si>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</si>
  <si>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</si>
  <si>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</si>
  <si>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</si>
  <si>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</si>
  <si>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</si>
  <si>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</si>
  <si>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</si>
  <si>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</si>
  <si>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</si>
  <si>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</si>
  <si>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</si>
  <si>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</si>
  <si>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</si>
  <si>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</si>
  <si>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</si>
  <si>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</si>
  <si>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</si>
  <si>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</si>
  <si>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</si>
  <si>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</si>
  <si>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</si>
  <si>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</si>
  <si>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</si>
  <si>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</si>
  <si>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</si>
  <si>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</si>
  <si>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</si>
  <si>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</si>
  <si>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</si>
  <si>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</si>
  <si>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</si>
  <si>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</si>
  <si>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</si>
  <si>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</si>
  <si>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</si>
  <si>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</si>
  <si>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</si>
  <si>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</si>
  <si>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</si>
  <si>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</si>
  <si>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</si>
  <si>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</si>
  <si>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</si>
  <si>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</si>
  <si>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</si>
  <si>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</si>
  <si>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</si>
  <si>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</si>
  <si>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</si>
  <si>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</si>
  <si>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</si>
  <si>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</si>
  <si>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</si>
  <si>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</si>
  <si>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</si>
  <si>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</si>
  <si>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</si>
  <si>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</si>
  <si>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</si>
  <si>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</si>
  <si>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</si>
  <si>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</si>
  <si>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</si>
  <si>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</si>
  <si>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</si>
  <si>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</si>
  <si>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</si>
  <si>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</si>
  <si>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</si>
  <si>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</si>
  <si>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</si>
  <si>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</si>
  <si>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</si>
  <si>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</si>
  <si>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</si>
  <si>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</si>
  <si>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</si>
  <si>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</si>
  <si>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</si>
  <si>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</si>
  <si>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</si>
  <si>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</si>
  <si>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</si>
  <si>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</si>
  <si>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</si>
  <si>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</si>
  <si>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</si>
  <si>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</si>
  <si>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</si>
  <si>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</si>
  <si>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</si>
  <si>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</si>
  <si>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</si>
  <si>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</si>
  <si>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</si>
  <si>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</si>
  <si>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</si>
  <si>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</si>
  <si>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</si>
  <si>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</si>
  <si>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</si>
  <si>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</si>
  <si>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</si>
  <si>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</si>
  <si>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</si>
  <si>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</si>
  <si>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</si>
  <si>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</si>
  <si>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</si>
  <si>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</si>
  <si>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</si>
  <si>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</si>
  <si>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</si>
  <si>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</si>
  <si>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</si>
  <si>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</si>
  <si>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</si>
  <si>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</si>
  <si>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</si>
  <si>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</si>
  <si>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</si>
  <si>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</si>
  <si>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</si>
  <si>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</si>
  <si>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</si>
  <si>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</si>
  <si>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</si>
  <si>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</si>
  <si>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</si>
  <si>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</si>
  <si>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</si>
  <si>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</si>
  <si>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</si>
  <si>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</si>
  <si>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</si>
  <si>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</si>
  <si>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</si>
  <si>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</si>
  <si>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</si>
  <si>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</si>
  <si>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</si>
  <si>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</si>
  <si>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</si>
  <si>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</si>
  <si>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</si>
  <si>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</si>
  <si>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</si>
  <si>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</si>
  <si>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</si>
  <si>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</si>
  <si>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</si>
  <si>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</si>
  <si>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</si>
  <si>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</si>
  <si>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</si>
  <si>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</si>
  <si>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</si>
  <si>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</si>
  <si>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</si>
  <si>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</si>
  <si>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</si>
  <si>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</si>
  <si>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</si>
  <si>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</si>
  <si>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</si>
  <si>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</si>
  <si>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</si>
  <si>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</si>
  <si>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</si>
  <si>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</si>
  <si>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</si>
  <si>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</si>
  <si>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</si>
  <si>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</si>
  <si>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</si>
  <si>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</si>
  <si>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</si>
  <si>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</si>
  <si>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</si>
  <si>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</si>
  <si>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</si>
  <si>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</si>
  <si>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</si>
  <si>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</si>
  <si>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</si>
  <si>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</si>
  <si>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</si>
  <si>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</si>
  <si>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</si>
  <si>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</si>
  <si>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</si>
  <si>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</si>
  <si>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</si>
  <si>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</si>
  <si>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</si>
  <si>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</si>
  <si>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</si>
  <si>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</si>
  <si>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</si>
  <si>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</si>
  <si>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</si>
  <si>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</si>
  <si>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</si>
  <si>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</si>
  <si>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</si>
  <si>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</si>
  <si>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</si>
  <si>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</si>
  <si>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</si>
  <si>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</si>
  <si>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</si>
  <si>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</si>
  <si>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</si>
  <si>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</si>
  <si>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</si>
  <si>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</si>
  <si>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</si>
  <si>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</si>
  <si>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</si>
  <si>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</si>
  <si>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</si>
  <si>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</si>
  <si>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</si>
  <si>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</si>
  <si>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</si>
  <si>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</si>
  <si>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</si>
  <si>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</si>
  <si>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</si>
  <si>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</si>
  <si>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</si>
  <si>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</si>
  <si>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</si>
  <si>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</si>
  <si>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</si>
  <si>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</si>
  <si>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</si>
  <si>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</si>
  <si>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</si>
  <si>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</si>
  <si>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</si>
  <si>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</si>
  <si>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</si>
  <si>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</si>
  <si>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</si>
  <si>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</si>
  <si>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</si>
  <si>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</si>
  <si>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</si>
  <si>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</si>
  <si>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</si>
  <si>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</si>
  <si>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</si>
  <si>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</si>
  <si>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</si>
  <si>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</si>
  <si>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</si>
  <si>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</si>
  <si>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</si>
  <si>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</si>
  <si>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</si>
  <si>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</si>
  <si>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</si>
  <si>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</si>
  <si>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</si>
  <si>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</si>
  <si>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</si>
  <si>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</si>
  <si>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</si>
  <si>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</si>
  <si>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</si>
  <si>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</si>
  <si>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</si>
  <si>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</si>
  <si>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</si>
  <si>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</si>
  <si>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</si>
  <si>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</si>
  <si>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</si>
  <si>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</si>
  <si>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</si>
  <si>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</si>
  <si>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</si>
  <si>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</si>
  <si>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</si>
  <si>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</si>
  <si>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</si>
  <si>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</si>
  <si>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</si>
  <si>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</si>
  <si>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</si>
  <si>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</si>
  <si>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</si>
  <si>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</si>
  <si>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</si>
  <si>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</si>
  <si>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</si>
  <si>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</si>
  <si>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</si>
  <si>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</si>
  <si>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</si>
  <si>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</si>
  <si>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</si>
  <si>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</si>
  <si>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</si>
  <si>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</si>
  <si>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</si>
  <si>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</si>
  <si>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</si>
  <si>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</si>
  <si>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</si>
  <si>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</si>
  <si>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</si>
  <si>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</si>
  <si>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</si>
  <si>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</si>
  <si>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</si>
  <si>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</si>
  <si>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</si>
  <si>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</si>
  <si>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</si>
  <si>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</si>
  <si>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</si>
  <si>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</si>
  <si>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</si>
  <si>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</si>
  <si>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</si>
  <si>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</si>
  <si>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</si>
  <si>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</si>
  <si>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</si>
  <si>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</si>
  <si>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</si>
  <si>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</si>
  <si>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</si>
  <si>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</si>
  <si>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</si>
  <si>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</si>
  <si>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</si>
  <si>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</si>
  <si>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</si>
  <si>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</si>
  <si>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</si>
  <si>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</si>
  <si>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</si>
  <si>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</si>
  <si>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</si>
  <si>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</si>
  <si>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</si>
  <si>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</si>
  <si>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</si>
  <si>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</si>
  <si>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</si>
  <si>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</si>
  <si>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</si>
  <si>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</si>
  <si>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</si>
  <si>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</si>
  <si>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</si>
  <si>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</si>
  <si>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</si>
  <si>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</si>
  <si>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</si>
  <si>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</si>
  <si>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</si>
  <si>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</si>
  <si>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</si>
  <si>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</si>
  <si>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</si>
  <si>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</si>
  <si>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</si>
  <si>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</si>
  <si>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</si>
  <si>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</si>
  <si>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</si>
  <si>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</si>
  <si>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</si>
  <si>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</si>
  <si>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</si>
  <si>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</si>
  <si>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</si>
  <si>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</si>
  <si>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</si>
  <si>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</si>
  <si>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</si>
  <si>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</si>
  <si>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</si>
  <si>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</si>
  <si>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</si>
  <si>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</si>
  <si>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</si>
  <si>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</si>
  <si>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</si>
  <si>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</si>
  <si>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</si>
  <si>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</si>
  <si>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</si>
  <si>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</si>
  <si>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</si>
  <si>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</si>
  <si>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</si>
  <si>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</si>
  <si>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</si>
  <si>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</si>
  <si>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</si>
  <si>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</si>
  <si>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</si>
  <si>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</si>
  <si>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</si>
  <si>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</si>
  <si>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</si>
  <si>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</si>
  <si>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</si>
  <si>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</si>
  <si>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</si>
  <si>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</si>
  <si>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</si>
  <si>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</si>
  <si>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</si>
  <si>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</si>
  <si>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</si>
  <si>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</si>
  <si>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</si>
  <si>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</si>
  <si>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</si>
  <si>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</si>
  <si>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</si>
  <si>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</si>
  <si>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</si>
  <si>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</si>
  <si>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</si>
  <si>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</si>
  <si>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</si>
  <si>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</si>
  <si>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</si>
  <si>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</si>
  <si>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</si>
  <si>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</si>
  <si>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</si>
  <si>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</si>
  <si>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</si>
  <si>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</si>
  <si>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</si>
  <si>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</si>
  <si>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</si>
  <si>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</si>
  <si>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</si>
  <si>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</si>
  <si>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</si>
  <si>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</si>
  <si>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</si>
  <si>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</si>
  <si>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</si>
  <si>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</si>
  <si>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</si>
  <si>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</si>
  <si>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</si>
  <si>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</si>
  <si>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</si>
  <si>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</si>
  <si>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</si>
  <si>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</si>
  <si>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</si>
  <si>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</si>
  <si>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</si>
  <si>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</si>
  <si>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</si>
  <si>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</si>
  <si>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</si>
  <si>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</si>
  <si>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</si>
  <si>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</si>
  <si>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</si>
  <si>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</si>
  <si>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</si>
  <si>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</si>
  <si>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</si>
  <si>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</si>
  <si>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</si>
  <si>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</si>
  <si>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</si>
  <si>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</si>
  <si>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</si>
  <si>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</si>
  <si>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</si>
  <si>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</si>
  <si>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</si>
  <si>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</si>
  <si>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</si>
  <si>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</si>
  <si>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</si>
  <si>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</si>
  <si>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</si>
  <si>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</si>
  <si>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</si>
  <si>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</si>
  <si>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</si>
  <si>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</si>
  <si>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</si>
  <si>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</si>
  <si>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</si>
  <si>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</si>
  <si>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</si>
  <si>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</si>
  <si>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</si>
  <si>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</si>
  <si>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</si>
  <si>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</si>
  <si>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</si>
  <si>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</si>
  <si>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</si>
  <si>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</si>
  <si>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</si>
  <si>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</si>
  <si>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</si>
  <si>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</si>
  <si>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</si>
  <si>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</si>
  <si>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</si>
  <si>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</si>
  <si>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</si>
  <si>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</si>
  <si>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</si>
  <si>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</si>
  <si>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</si>
  <si>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</si>
  <si>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</si>
  <si>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</si>
  <si>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</si>
  <si>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</si>
  <si>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</si>
  <si>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</si>
  <si>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</si>
  <si>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</si>
  <si>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</si>
  <si>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</si>
  <si>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</si>
  <si>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</si>
  <si>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</si>
  <si>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</si>
  <si>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</si>
  <si>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</si>
  <si>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</si>
  <si>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</si>
  <si>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</si>
  <si>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</si>
  <si>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</si>
  <si>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</si>
  <si>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</si>
  <si>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</si>
  <si>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</si>
  <si>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</si>
  <si>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</si>
  <si>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</si>
  <si>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</si>
  <si>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</si>
  <si>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</si>
  <si>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</si>
  <si>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</si>
  <si>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</si>
  <si>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</si>
  <si>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</si>
  <si>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</si>
  <si>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</si>
  <si>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</si>
  <si>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</si>
  <si>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</si>
  <si>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</si>
  <si>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</si>
  <si>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</si>
  <si>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</si>
  <si>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</si>
  <si>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</si>
  <si>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</si>
  <si>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</si>
  <si>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</si>
  <si>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</si>
  <si>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</si>
  <si>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</si>
  <si>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</si>
  <si>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</si>
  <si>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</si>
  <si>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</si>
  <si>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</si>
  <si>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</si>
  <si>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</si>
  <si>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</si>
  <si>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</si>
  <si>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</si>
  <si>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</si>
  <si>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</si>
  <si>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</si>
  <si>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</si>
  <si>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</si>
  <si>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</si>
  <si>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</si>
  <si>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</si>
  <si>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</si>
  <si>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</si>
  <si>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</si>
  <si>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</si>
  <si>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</si>
  <si>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</si>
  <si>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</si>
  <si>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</si>
  <si>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</si>
  <si>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</si>
  <si>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</si>
  <si>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</si>
  <si>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</si>
  <si>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</si>
  <si>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</si>
  <si>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</si>
  <si>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</si>
  <si>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</si>
  <si>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</si>
  <si>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</si>
  <si>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</si>
  <si>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</si>
  <si>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</si>
  <si>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</si>
  <si>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</si>
  <si>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</si>
  <si>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</si>
  <si>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</si>
  <si>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</si>
  <si>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</si>
  <si>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</si>
  <si>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</si>
  <si>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</si>
  <si>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</si>
  <si>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</si>
  <si>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</si>
  <si>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</si>
  <si>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</si>
  <si>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</si>
  <si>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</si>
  <si>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</si>
  <si>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</si>
  <si>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</si>
  <si>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</si>
  <si>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</si>
  <si>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</si>
  <si>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</si>
  <si>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</si>
  <si>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</si>
  <si>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</si>
  <si>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</si>
  <si>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</si>
  <si>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</si>
  <si>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</si>
  <si>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</si>
  <si>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</si>
  <si>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</si>
  <si>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</si>
  <si>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</si>
  <si>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</si>
  <si>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</si>
  <si>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</si>
  <si>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</si>
  <si>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</si>
  <si>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</si>
  <si>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</si>
  <si>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</si>
  <si>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</si>
  <si>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</si>
  <si>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</si>
  <si>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</si>
  <si>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</si>
  <si>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</si>
  <si>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</si>
  <si>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</si>
  <si>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</si>
  <si>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</si>
  <si>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</si>
  <si>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</si>
  <si>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</si>
  <si>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</si>
  <si>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</si>
  <si>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</si>
  <si>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</si>
  <si>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</si>
  <si>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</si>
  <si>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</si>
  <si>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</si>
  <si>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</si>
  <si>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</si>
  <si>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</si>
  <si>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</si>
  <si>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</si>
  <si>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</si>
  <si>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</si>
  <si>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</si>
  <si>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</si>
  <si>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</si>
  <si>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</si>
  <si>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</si>
  <si>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</si>
  <si>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</si>
  <si>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</si>
  <si>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</si>
  <si>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</si>
  <si>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</si>
  <si>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</si>
  <si>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</si>
  <si>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</si>
  <si>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</si>
  <si>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</si>
  <si>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</si>
  <si>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</si>
  <si>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</si>
  <si>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</si>
  <si>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</si>
  <si>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</si>
  <si>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</si>
  <si>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</si>
  <si>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</si>
  <si>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</si>
  <si>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</si>
  <si>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</si>
  <si>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</si>
  <si>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</si>
  <si>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</si>
  <si>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</si>
  <si>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</si>
  <si>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</si>
  <si>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</si>
  <si>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</si>
  <si>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</si>
  <si>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</si>
  <si>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</si>
  <si>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</si>
  <si>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</si>
  <si>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</si>
  <si>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</si>
  <si>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</si>
  <si>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</si>
  <si>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</si>
  <si>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</si>
  <si>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</si>
  <si>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</si>
  <si>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</si>
  <si>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</si>
  <si>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</si>
  <si>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</si>
  <si>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</si>
  <si>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</si>
  <si>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</si>
  <si>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</si>
  <si>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</si>
  <si>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</si>
  <si>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</si>
  <si>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</si>
  <si>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</si>
  <si>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</si>
  <si>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</si>
  <si>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</si>
  <si>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</si>
  <si>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</si>
  <si>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</si>
  <si>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</si>
  <si>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</si>
  <si>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</si>
  <si>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</si>
  <si>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</si>
  <si>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</si>
  <si>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</si>
  <si>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</si>
  <si>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</si>
  <si>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</si>
  <si>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</si>
  <si>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</si>
  <si>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</si>
  <si>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</si>
  <si>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</si>
  <si>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</si>
  <si>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</si>
  <si>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</si>
  <si>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</si>
  <si>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</si>
  <si>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</si>
  <si>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</si>
  <si>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</si>
  <si>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</si>
  <si>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</si>
  <si>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</si>
  <si>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</si>
  <si>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</si>
  <si>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</si>
  <si>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</si>
  <si>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</si>
  <si>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</si>
  <si>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</si>
  <si>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</si>
  <si>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</si>
  <si>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</si>
  <si>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</si>
  <si>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</si>
  <si>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</si>
  <si>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</si>
  <si>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</si>
  <si>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</si>
  <si>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</si>
  <si>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</si>
  <si>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</si>
  <si>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</si>
  <si>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</si>
  <si>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</si>
  <si>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</si>
  <si>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</si>
  <si>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</si>
  <si>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</si>
  <si>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</si>
  <si>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</si>
  <si>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</si>
  <si>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</si>
  <si>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</si>
  <si>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</si>
  <si>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</si>
  <si>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</si>
  <si>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</si>
  <si>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</si>
  <si>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</si>
  <si>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</si>
  <si>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</si>
  <si>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</si>
  <si>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</si>
  <si>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</si>
  <si>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</si>
  <si>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</si>
  <si>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</si>
  <si>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</si>
  <si>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</si>
  <si>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</si>
  <si>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</si>
  <si>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</si>
  <si>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</si>
  <si>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</si>
  <si>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</si>
  <si>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</si>
  <si>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</si>
  <si>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</si>
  <si>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</si>
  <si>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</si>
  <si>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</si>
  <si>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</si>
  <si>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</si>
  <si>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</si>
  <si>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</si>
  <si>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</si>
  <si>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</si>
  <si>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</si>
  <si>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</si>
  <si>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</si>
  <si>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</si>
  <si>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</si>
  <si>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</si>
  <si>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</si>
  <si>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</si>
  <si>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</si>
  <si>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</si>
  <si>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</si>
  <si>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</si>
  <si>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</si>
  <si>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</si>
  <si>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</si>
  <si>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</si>
  <si>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</si>
  <si>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</si>
  <si>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</si>
  <si>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</si>
  <si>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</si>
  <si>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</si>
  <si>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</si>
  <si>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</si>
  <si>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</si>
  <si>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</si>
  <si>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</si>
  <si>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</si>
  <si>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</si>
  <si>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</si>
  <si>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</si>
  <si>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</si>
  <si>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</si>
  <si>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</si>
  <si>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</si>
  <si>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</si>
  <si>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</si>
  <si>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</si>
  <si>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</si>
  <si>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</si>
  <si>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</si>
  <si>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</si>
  <si>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</si>
  <si>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</si>
  <si>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</si>
  <si>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</si>
  <si>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</si>
  <si>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</si>
  <si>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</si>
  <si>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</si>
  <si>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</si>
  <si>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</si>
  <si>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</si>
  <si>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</si>
  <si>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</si>
  <si>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</si>
  <si>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</si>
  <si>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</si>
  <si>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</si>
  <si>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</si>
  <si>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</si>
  <si>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</si>
  <si>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</si>
  <si>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</si>
  <si>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</si>
  <si>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</si>
  <si>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</si>
  <si>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</si>
  <si>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</si>
  <si>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</si>
  <si>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</si>
  <si>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</si>
  <si>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</si>
  <si>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</si>
  <si>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</si>
  <si>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</si>
  <si>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</si>
  <si>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</si>
  <si>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</si>
  <si>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</si>
  <si>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</si>
  <si>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</si>
  <si>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</si>
  <si>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</si>
  <si>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</si>
  <si>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</si>
  <si>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</si>
  <si>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</si>
  <si>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</si>
  <si>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</si>
  <si>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</si>
  <si>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</si>
  <si>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</si>
  <si>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</si>
  <si>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</si>
  <si>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</si>
  <si>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</si>
  <si>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</si>
  <si>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</si>
  <si>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</si>
  <si>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</si>
  <si>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</si>
  <si>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</si>
  <si>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</si>
  <si>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</si>
  <si>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</si>
  <si>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</si>
  <si>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</si>
  <si>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</si>
  <si>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</si>
  <si>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</si>
  <si>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</si>
  <si>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</si>
  <si>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</si>
  <si>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</si>
  <si>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</si>
  <si>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</si>
  <si>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</si>
  <si>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</si>
  <si>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</si>
  <si>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</si>
  <si>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</si>
  <si>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</si>
  <si>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</si>
  <si>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</si>
  <si>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</si>
  <si>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</si>
  <si>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</si>
  <si>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</si>
  <si>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</si>
  <si>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</si>
  <si>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</si>
  <si>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</si>
  <si>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</si>
  <si>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</si>
  <si>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</si>
  <si>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</si>
  <si>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</si>
  <si>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</si>
  <si>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</si>
  <si>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</si>
  <si>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</si>
  <si>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</si>
  <si>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</si>
  <si>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</si>
  <si>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</si>
  <si>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</si>
  <si>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</si>
  <si>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</si>
  <si>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</si>
  <si>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</si>
  <si>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</si>
  <si>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</si>
  <si>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</si>
  <si>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</si>
  <si>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</si>
  <si>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</si>
  <si>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</si>
  <si>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</si>
  <si>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</si>
  <si>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</si>
  <si>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</si>
  <si>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</si>
  <si>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</si>
  <si>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</si>
  <si>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</si>
  <si>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</si>
  <si>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</si>
  <si>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</si>
  <si>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</si>
  <si>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</si>
  <si>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</si>
  <si>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</si>
  <si>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</si>
  <si>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</si>
  <si>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</si>
  <si>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</si>
  <si>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</si>
  <si>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</si>
  <si>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</si>
  <si>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</si>
  <si>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</si>
  <si>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</si>
  <si>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</si>
  <si>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</si>
  <si>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</si>
  <si>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</si>
  <si>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</si>
  <si>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</si>
  <si>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</si>
  <si>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</si>
  <si>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</si>
  <si>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</si>
  <si>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</si>
  <si>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</si>
  <si>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</si>
  <si>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</si>
  <si>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</si>
  <si>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</si>
  <si>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</si>
  <si>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</si>
  <si>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</si>
  <si>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</si>
  <si>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</si>
  <si>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</si>
  <si>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</si>
  <si>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</si>
  <si>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</si>
  <si>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</si>
  <si>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</si>
  <si>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</si>
  <si>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</si>
  <si>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</si>
  <si>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</si>
  <si>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</si>
  <si>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</si>
  <si>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</si>
  <si>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</si>
  <si>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</si>
  <si>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</si>
  <si>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</si>
  <si>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</si>
  <si>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</si>
  <si>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</si>
  <si>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</si>
  <si>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</si>
  <si>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</si>
  <si>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</si>
  <si>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</si>
  <si>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</si>
  <si>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</si>
  <si>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</si>
  <si>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</si>
  <si>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</si>
  <si>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</si>
  <si>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</si>
  <si>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</si>
  <si>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</si>
  <si>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</si>
  <si>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</si>
  <si>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</si>
  <si>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</si>
  <si>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</si>
  <si>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</si>
  <si>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</si>
  <si>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</si>
  <si>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</si>
  <si>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</si>
  <si>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</si>
  <si>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</si>
  <si>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</si>
  <si>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</si>
  <si>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</si>
  <si>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</si>
  <si>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</si>
  <si>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</si>
  <si>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</si>
  <si>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</si>
  <si>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</si>
  <si>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</si>
  <si>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</si>
  <si>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</si>
  <si>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</si>
  <si>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</si>
  <si>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</si>
  <si>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</si>
  <si>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</si>
  <si>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</si>
  <si>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</si>
  <si>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</si>
  <si>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</si>
  <si>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</si>
  <si>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</si>
  <si>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</si>
  <si>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</si>
  <si>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</si>
  <si>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</si>
  <si>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</si>
  <si>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</si>
  <si>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</si>
  <si>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</si>
  <si>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</si>
  <si>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</si>
  <si>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</si>
  <si>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</si>
  <si>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</si>
  <si>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</si>
  <si>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</si>
  <si>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</si>
  <si>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</si>
  <si>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</si>
  <si>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</si>
  <si>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</si>
  <si>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</si>
  <si>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</si>
  <si>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</si>
  <si>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</si>
  <si>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</si>
  <si>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</si>
  <si>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</si>
  <si>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</si>
  <si>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</si>
  <si>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</si>
  <si>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</si>
  <si>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</si>
  <si>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</si>
  <si>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</si>
  <si>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</si>
  <si>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</si>
  <si>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</si>
  <si>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</si>
  <si>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</si>
  <si>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</si>
  <si>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</si>
  <si>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</si>
  <si>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</si>
  <si>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</si>
  <si>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</si>
  <si>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</si>
  <si>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</si>
  <si>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</si>
  <si>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</si>
  <si>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</si>
  <si>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</si>
  <si>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</si>
  <si>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</si>
  <si>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</si>
  <si>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</si>
  <si>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</si>
  <si>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</si>
  <si>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</si>
  <si>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</si>
  <si>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</si>
  <si>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</si>
  <si>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</si>
  <si>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</si>
  <si>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</si>
  <si>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</si>
  <si>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</si>
  <si>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</si>
  <si>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</si>
  <si>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</si>
  <si>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</si>
  <si>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</si>
  <si>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</si>
  <si>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</si>
  <si>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</si>
  <si>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</si>
  <si>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</si>
  <si>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</si>
  <si>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</si>
  <si>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</si>
  <si>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</si>
  <si>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</si>
  <si>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</si>
  <si>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</si>
  <si>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</si>
  <si>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</si>
  <si>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</si>
  <si>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</si>
  <si>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</si>
  <si>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</si>
  <si>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</si>
  <si>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</si>
  <si>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</si>
  <si>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</si>
  <si>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</si>
  <si>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</si>
  <si>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</si>
  <si>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</si>
  <si>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</si>
  <si>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</si>
  <si>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</si>
  <si>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</si>
  <si>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</si>
  <si>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</si>
  <si>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</si>
  <si>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</si>
  <si>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</si>
  <si>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</si>
  <si>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</si>
  <si>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</si>
  <si>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</si>
  <si>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</si>
  <si>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</si>
  <si>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</si>
  <si>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</si>
  <si>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</si>
  <si>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</si>
  <si>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</si>
  <si>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</si>
  <si>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</si>
  <si>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</si>
  <si>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</si>
  <si>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</si>
  <si>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</si>
  <si>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</si>
  <si>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</si>
  <si>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</si>
  <si>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</si>
  <si>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</si>
  <si>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</si>
  <si>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</si>
  <si>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</si>
  <si>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</si>
  <si>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</si>
  <si>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</si>
  <si>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</si>
  <si>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</si>
  <si>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</si>
  <si>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</si>
  <si>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</si>
  <si>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</si>
  <si>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</si>
  <si>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</si>
  <si>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</si>
  <si>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</si>
  <si>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</si>
  <si>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</si>
  <si>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</si>
  <si>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</si>
  <si>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</si>
  <si>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</si>
  <si>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</si>
  <si>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</si>
  <si>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</si>
  <si>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</si>
  <si>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</si>
  <si>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</si>
  <si>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</si>
  <si>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</si>
  <si>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</si>
  <si>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</si>
  <si>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</si>
  <si>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</si>
  <si>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</si>
  <si>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</si>
  <si>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</si>
  <si>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</si>
  <si>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</si>
  <si>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</si>
  <si>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</si>
  <si>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</si>
  <si>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</si>
  <si>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</si>
  <si>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</si>
  <si>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</si>
  <si>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</si>
  <si>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</si>
  <si>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</si>
  <si>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</si>
  <si>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</si>
  <si>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</si>
  <si>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</si>
  <si>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</si>
  <si>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</si>
  <si>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</si>
  <si>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</si>
  <si>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</si>
  <si>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</si>
  <si>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</si>
  <si>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</si>
  <si>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</si>
  <si>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</si>
  <si>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</si>
  <si>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</si>
  <si>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</si>
  <si>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</si>
  <si>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</si>
  <si>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</si>
  <si>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</si>
  <si>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</si>
  <si>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</si>
  <si>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</si>
  <si>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</si>
  <si>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</si>
  <si>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</si>
  <si>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</si>
  <si>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</si>
  <si>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</si>
  <si>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</si>
  <si>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</si>
  <si>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</si>
  <si>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</si>
  <si>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</si>
  <si>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</si>
  <si>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</si>
  <si>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</si>
  <si>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</si>
  <si>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</si>
  <si>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</si>
  <si>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</si>
  <si>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</si>
  <si>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</si>
  <si>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</si>
  <si>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</si>
  <si>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</si>
  <si>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</si>
  <si>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</si>
  <si>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</si>
  <si>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</si>
  <si>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</si>
  <si>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</si>
  <si>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</si>
  <si>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</si>
  <si>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</si>
  <si>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</si>
  <si>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</si>
  <si>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</si>
  <si>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</si>
  <si>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</si>
  <si>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</si>
  <si>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</si>
  <si>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</si>
  <si>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</si>
  <si>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</si>
  <si>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</si>
  <si>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</si>
  <si>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</si>
  <si>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</si>
  <si>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</si>
  <si>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</si>
  <si>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</si>
  <si>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</si>
  <si>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</si>
  <si>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</si>
  <si>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</si>
  <si>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</si>
  <si>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</si>
  <si>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</si>
  <si>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</si>
  <si>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</si>
  <si>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</si>
  <si>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</si>
  <si>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</si>
  <si>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</si>
  <si>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</si>
  <si>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</si>
  <si>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</si>
  <si>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</si>
  <si>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</si>
  <si>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</si>
  <si>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</si>
  <si>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</si>
  <si>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</si>
  <si>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</si>
  <si>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</si>
  <si>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</si>
  <si>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</si>
  <si>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</si>
  <si>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</si>
  <si>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</si>
  <si>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</si>
  <si>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</si>
  <si>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</si>
  <si>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</si>
  <si>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</si>
  <si>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</si>
  <si>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</si>
  <si>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</si>
  <si>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</si>
  <si>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</si>
  <si>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</si>
  <si>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</si>
  <si>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</si>
  <si>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</si>
  <si>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</si>
  <si>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</si>
  <si>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</si>
  <si>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</si>
  <si>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</si>
  <si>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</si>
  <si>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</si>
  <si>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</si>
  <si>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</si>
  <si>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</si>
  <si>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</si>
  <si>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</si>
  <si>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</si>
  <si>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</si>
  <si>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</si>
  <si>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</si>
  <si>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</si>
  <si>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</si>
  <si>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</si>
  <si>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</si>
  <si>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</si>
  <si>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</si>
  <si>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</si>
  <si>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</si>
  <si>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</si>
  <si>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</si>
  <si>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</si>
  <si>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</si>
  <si>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</si>
  <si>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</si>
  <si>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</si>
  <si>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</si>
  <si>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</si>
  <si>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</si>
  <si>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</si>
  <si>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</si>
  <si>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</si>
  <si>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</si>
  <si>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</si>
  <si>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</si>
  <si>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</si>
  <si>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</si>
  <si>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</si>
  <si>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</si>
  <si>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</si>
  <si>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</si>
  <si>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</si>
  <si>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</si>
  <si>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</si>
  <si>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</si>
  <si>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</si>
  <si>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</si>
  <si>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</si>
  <si>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</si>
  <si>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</si>
  <si>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</si>
  <si>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</si>
  <si>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</si>
  <si>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</si>
  <si>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</si>
  <si>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</si>
  <si>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</si>
  <si>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</si>
  <si>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</si>
  <si>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</si>
  <si>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</si>
  <si>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</si>
  <si>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</si>
  <si>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</si>
  <si>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</si>
  <si>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</si>
  <si>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</si>
  <si>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</si>
  <si>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</si>
  <si>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</si>
  <si>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</si>
  <si>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</si>
  <si>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</si>
  <si>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</si>
  <si>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</si>
  <si>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</si>
  <si>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</si>
  <si>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</si>
  <si>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</si>
  <si>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</si>
  <si>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</si>
  <si>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</si>
  <si>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</si>
  <si>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</si>
  <si>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</si>
  <si>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</si>
  <si>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</si>
  <si>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</si>
  <si>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</si>
  <si>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</si>
  <si>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</si>
  <si>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</si>
  <si>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</si>
  <si>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</si>
  <si>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</si>
  <si>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</si>
  <si>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</si>
  <si>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</si>
  <si>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</si>
  <si>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</si>
  <si>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</si>
  <si>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</si>
  <si>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</si>
  <si>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</si>
  <si>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</si>
  <si>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</si>
  <si>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</si>
  <si>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</si>
  <si>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</si>
  <si>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</si>
  <si>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</si>
  <si>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</si>
  <si>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</si>
  <si>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</si>
  <si>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</si>
  <si>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</si>
  <si>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</si>
  <si>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</si>
  <si>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</si>
  <si>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</si>
  <si>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</si>
  <si>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</si>
  <si>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</si>
  <si>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</si>
  <si>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</si>
  <si>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</si>
  <si>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</si>
  <si>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</si>
  <si>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</si>
  <si>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</si>
  <si>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</si>
  <si>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</si>
  <si>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</si>
  <si>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</si>
  <si>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</si>
  <si>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</si>
  <si>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</si>
  <si>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</si>
  <si>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</si>
  <si>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</si>
  <si>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</si>
  <si>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</si>
  <si>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</si>
  <si>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</si>
  <si>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</si>
  <si>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</si>
  <si>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</si>
  <si>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</si>
  <si>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</si>
  <si>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</si>
  <si>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</si>
  <si>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</si>
  <si>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</si>
  <si>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</si>
  <si>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</si>
  <si>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</si>
  <si>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</si>
  <si>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</si>
  <si>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</si>
  <si>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</si>
  <si>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</si>
  <si>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</si>
  <si>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</si>
  <si>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</si>
  <si>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</si>
  <si>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</si>
  <si>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</si>
  <si>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</si>
  <si>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</si>
  <si>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</si>
  <si>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</si>
  <si>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</si>
  <si>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</si>
  <si>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</si>
  <si>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</si>
  <si>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</si>
  <si>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</si>
  <si>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</si>
  <si>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</si>
  <si>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</si>
  <si>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</si>
  <si>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</si>
  <si>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</si>
  <si>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</si>
  <si>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</si>
  <si>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</si>
  <si>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</si>
  <si>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</si>
  <si>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</si>
  <si>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</si>
  <si>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</si>
  <si>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</si>
  <si>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</si>
  <si>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</si>
  <si>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</si>
  <si>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</si>
  <si>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</si>
  <si>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</si>
  <si>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</si>
  <si>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</si>
  <si>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</si>
  <si>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</si>
  <si>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</si>
  <si>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</si>
  <si>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</si>
  <si>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</si>
  <si>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</si>
  <si>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</si>
  <si>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</si>
  <si>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</si>
  <si>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</si>
  <si>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</si>
  <si>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</si>
  <si>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</si>
  <si>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</si>
  <si>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</si>
  <si>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</si>
  <si>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</si>
  <si>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</si>
  <si>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</si>
  <si>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</si>
  <si>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</si>
  <si>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</si>
  <si>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</si>
  <si>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</si>
  <si>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</si>
  <si>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</si>
  <si>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</si>
  <si>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</si>
  <si>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</si>
  <si>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</si>
  <si>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</si>
  <si>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</si>
  <si>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</si>
  <si>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</si>
  <si>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</si>
  <si>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</si>
  <si>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</si>
  <si>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</si>
  <si>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</si>
  <si>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</si>
  <si>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</si>
  <si>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</si>
  <si>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</si>
  <si>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</si>
  <si>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</si>
  <si>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</si>
  <si>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</si>
  <si>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</si>
  <si>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</si>
  <si>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</si>
  <si>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</si>
  <si>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</si>
  <si>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</si>
  <si>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</si>
  <si>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</si>
  <si>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</si>
  <si>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</si>
  <si>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</si>
  <si>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</si>
  <si>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</si>
  <si>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</si>
  <si>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</si>
  <si>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</si>
  <si>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</si>
  <si>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</si>
  <si>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</si>
  <si>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</si>
  <si>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</si>
  <si>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</si>
  <si>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</si>
  <si>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</si>
  <si>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</si>
  <si>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</si>
  <si>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</si>
  <si>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</si>
  <si>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</si>
  <si>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</si>
  <si>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</si>
  <si>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</si>
  <si>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</si>
  <si>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</si>
  <si>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</si>
  <si>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</si>
  <si>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</si>
  <si>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</si>
  <si>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</si>
  <si>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</si>
  <si>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</si>
  <si>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</si>
  <si>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</si>
  <si>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</si>
  <si>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</si>
  <si>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</si>
  <si>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</si>
  <si>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</si>
  <si>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</si>
  <si>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</si>
  <si>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</si>
  <si>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</si>
  <si>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</si>
  <si>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</si>
  <si>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</si>
  <si>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</si>
  <si>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</si>
  <si>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</si>
  <si>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</si>
  <si>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</si>
  <si>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</si>
  <si>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</si>
  <si>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</si>
  <si>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</si>
  <si>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</si>
  <si>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</si>
  <si>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</si>
  <si>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</si>
  <si>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</si>
  <si>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</si>
  <si>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</si>
  <si>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</si>
  <si>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</si>
  <si>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</si>
  <si>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</si>
  <si>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</si>
  <si>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</si>
  <si>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</si>
  <si>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</si>
  <si>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</si>
  <si>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</si>
  <si>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</si>
  <si>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</si>
  <si>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</si>
  <si>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</si>
  <si>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</si>
  <si>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</si>
  <si>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</si>
  <si>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</si>
  <si>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</si>
  <si>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</si>
  <si>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</si>
  <si>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</si>
  <si>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</si>
  <si>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</si>
  <si>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</si>
  <si>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</si>
  <si>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</si>
  <si>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</si>
  <si>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</si>
  <si>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</si>
  <si>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</si>
  <si>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</si>
  <si>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</si>
  <si>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</si>
  <si>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</si>
  <si>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</si>
  <si>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</si>
  <si>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</si>
  <si>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</si>
  <si>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</si>
  <si>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</si>
  <si>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</si>
  <si>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</si>
  <si>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</si>
  <si>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</si>
  <si>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</si>
  <si>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</si>
  <si>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</si>
  <si>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</si>
  <si>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</si>
  <si>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</si>
  <si>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</si>
  <si>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</si>
  <si>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</si>
  <si>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</si>
  <si>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</si>
  <si>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</si>
  <si>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</si>
  <si>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</si>
  <si>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</si>
  <si>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</si>
  <si>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</si>
  <si>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</si>
  <si>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</si>
  <si>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</si>
  <si>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</si>
  <si>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</si>
  <si>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</si>
  <si>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</si>
  <si>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</si>
  <si>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</si>
  <si>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</si>
  <si>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</si>
  <si>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</si>
  <si>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</si>
  <si>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</si>
  <si>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</si>
  <si>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</si>
  <si>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</si>
  <si>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</si>
  <si>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</si>
  <si>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</si>
  <si>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</si>
  <si>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</si>
  <si>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</si>
  <si>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</si>
  <si>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</si>
  <si>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</si>
  <si>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</si>
  <si>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</si>
  <si>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</si>
  <si>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</si>
  <si>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</si>
  <si>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</si>
  <si>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</si>
  <si>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</si>
  <si>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</si>
  <si>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</si>
  <si>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</si>
  <si>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</si>
  <si>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</si>
  <si>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</si>
  <si>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</si>
  <si>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</si>
  <si>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</si>
  <si>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</si>
  <si>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</si>
  <si>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</si>
  <si>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</si>
  <si>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</si>
  <si>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</si>
  <si>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</si>
  <si>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</si>
  <si>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</si>
  <si>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</si>
  <si>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</si>
  <si>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</si>
  <si>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</si>
  <si>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</si>
  <si>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</si>
  <si>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</si>
  <si>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</si>
  <si>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</si>
  <si>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</si>
  <si>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</si>
  <si>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</si>
  <si>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</si>
  <si>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</si>
  <si>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</si>
  <si>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</si>
  <si>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</si>
  <si>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</si>
  <si>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</si>
  <si>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</si>
  <si>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</si>
  <si>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</si>
  <si>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</si>
  <si>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</si>
  <si>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</si>
  <si>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</si>
  <si>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</si>
  <si>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</si>
  <si>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</si>
  <si>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</si>
  <si>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</si>
  <si>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</si>
  <si>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</si>
  <si>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</si>
  <si>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</si>
  <si>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</si>
  <si>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</si>
  <si>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</si>
  <si>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</si>
  <si>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</si>
  <si>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</si>
  <si>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</si>
  <si>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</si>
  <si>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</si>
  <si>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</si>
  <si>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</si>
  <si>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</si>
  <si>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</si>
  <si>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</si>
  <si>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</si>
  <si>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</si>
  <si>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</si>
  <si>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</si>
  <si>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</si>
  <si>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</si>
  <si>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</si>
  <si>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</si>
  <si>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</si>
  <si>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</si>
  <si>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</si>
  <si>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</si>
  <si>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</si>
  <si>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</si>
  <si>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</si>
  <si>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</si>
  <si>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</si>
  <si>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</si>
  <si>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</si>
  <si>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</si>
  <si>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</si>
  <si>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</si>
  <si>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</si>
  <si>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</si>
  <si>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</si>
  <si>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</si>
  <si>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</si>
  <si>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</si>
  <si>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</si>
  <si>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</si>
  <si>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</si>
  <si>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</si>
  <si>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</si>
  <si>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</si>
  <si>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</si>
  <si>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</si>
  <si>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</si>
  <si>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</si>
  <si>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</si>
  <si>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</si>
  <si>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</si>
  <si>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</si>
  <si>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</si>
  <si>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</si>
  <si>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</si>
  <si>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</si>
  <si>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</si>
  <si>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</si>
  <si>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</si>
  <si>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</si>
  <si>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</si>
  <si>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</si>
  <si>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</si>
  <si>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</si>
  <si>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</si>
  <si>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</si>
  <si>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</si>
  <si>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</si>
  <si>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</si>
  <si>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</si>
  <si>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</si>
  <si>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</si>
  <si>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</si>
  <si>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</si>
  <si>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</si>
  <si>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</si>
  <si>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</si>
  <si>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</si>
  <si>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</si>
  <si>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</si>
  <si>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</si>
  <si>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</si>
  <si>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</si>
  <si>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</si>
  <si>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</si>
  <si>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</si>
  <si>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</si>
  <si>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</si>
  <si>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</si>
  <si>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</si>
  <si>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</si>
  <si>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</si>
  <si>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</si>
  <si>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</si>
  <si>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</si>
  <si>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</si>
  <si>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</si>
  <si>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</si>
  <si>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</si>
  <si>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</si>
  <si>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</si>
  <si>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</si>
  <si>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</si>
  <si>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</si>
  <si>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</si>
  <si>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</si>
  <si>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</si>
  <si>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</si>
  <si>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</si>
  <si>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</si>
  <si>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</si>
  <si>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</si>
  <si>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</si>
  <si>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</si>
  <si>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</si>
  <si>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</si>
  <si>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</si>
  <si>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</si>
  <si>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</si>
  <si>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</si>
  <si>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</si>
  <si>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</si>
  <si>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</si>
  <si>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</si>
  <si>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</si>
  <si>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</si>
  <si>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</si>
  <si>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</si>
  <si>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</si>
  <si>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</si>
  <si>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</si>
  <si>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</si>
  <si>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</si>
  <si>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</si>
  <si>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</si>
  <si>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</si>
  <si>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</si>
  <si>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</si>
  <si>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</si>
  <si>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</si>
  <si>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</si>
  <si>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</si>
  <si>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</si>
  <si>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</si>
  <si>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</si>
  <si>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</si>
  <si>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</si>
  <si>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</si>
  <si>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</si>
  <si>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</si>
  <si>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</si>
  <si>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</si>
  <si>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</si>
  <si>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</si>
  <si>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</si>
  <si>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</si>
  <si>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</si>
  <si>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</si>
  <si>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</si>
  <si>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</si>
  <si>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</si>
  <si>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</si>
  <si>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</si>
  <si>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</si>
  <si>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</si>
  <si>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</si>
  <si>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</si>
  <si>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</si>
  <si>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</si>
  <si>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</si>
  <si>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</si>
  <si>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</si>
  <si>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</si>
  <si>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</si>
  <si>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</si>
  <si>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</si>
  <si>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</si>
  <si>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</si>
  <si>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</si>
  <si>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</si>
  <si>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</si>
  <si>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</si>
  <si>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</si>
  <si>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</si>
  <si>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</si>
  <si>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</si>
  <si>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</si>
  <si>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</si>
  <si>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</si>
  <si>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</si>
  <si>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</si>
  <si>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</si>
  <si>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</si>
  <si>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</si>
  <si>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</si>
  <si>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</si>
  <si>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</si>
  <si>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</si>
  <si>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</si>
  <si>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</si>
  <si>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</si>
  <si>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</si>
  <si>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</si>
  <si>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</si>
  <si>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</si>
  <si>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</si>
  <si>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</si>
  <si>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</si>
  <si>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</si>
  <si>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</si>
  <si>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</si>
  <si>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</si>
  <si>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</si>
  <si>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</si>
  <si>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</si>
  <si>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</si>
  <si>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</si>
  <si>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</si>
  <si>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</si>
  <si>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</si>
  <si>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</si>
  <si>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</si>
  <si>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</si>
  <si>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</si>
  <si>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</si>
  <si>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</si>
  <si>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</si>
  <si>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</si>
  <si>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</si>
  <si>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</si>
  <si>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</si>
  <si>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</si>
  <si>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</si>
  <si>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</si>
  <si>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</si>
  <si>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</si>
  <si>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</si>
  <si>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</si>
  <si>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</si>
  <si>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</si>
  <si>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</si>
  <si>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</si>
  <si>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</si>
  <si>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</si>
  <si>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</si>
  <si>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</si>
  <si>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</si>
  <si>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</si>
  <si>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</si>
  <si>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</si>
  <si>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</si>
  <si>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</si>
  <si>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</si>
  <si>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</si>
  <si>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</si>
  <si>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</si>
  <si>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</si>
  <si>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</si>
  <si>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</si>
  <si>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</si>
  <si>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</si>
  <si>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</si>
  <si>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</si>
  <si>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</si>
  <si>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</si>
  <si>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</si>
  <si>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</si>
  <si>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</si>
  <si>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</si>
  <si>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</si>
  <si>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</si>
  <si>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</si>
  <si>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</si>
  <si>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</si>
  <si>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</si>
  <si>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</si>
  <si>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</si>
  <si>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</si>
  <si>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</si>
  <si>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</si>
  <si>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</si>
  <si>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</si>
  <si>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</si>
  <si>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</si>
  <si>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</si>
  <si>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</si>
  <si>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</si>
  <si>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</si>
  <si>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</si>
  <si>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</si>
  <si>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</si>
  <si>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</si>
  <si>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</si>
  <si>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</si>
  <si>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</si>
  <si>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</si>
  <si>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</si>
  <si>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</si>
  <si>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</si>
  <si>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</si>
  <si>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</si>
  <si>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</si>
  <si>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</si>
  <si>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</si>
  <si>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</si>
  <si>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</si>
  <si>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</si>
  <si>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</si>
  <si>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</si>
  <si>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</si>
  <si>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</si>
  <si>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</si>
  <si>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</si>
  <si>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</si>
  <si>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</si>
  <si>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</si>
  <si>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</si>
  <si>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</si>
  <si>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</si>
  <si>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</si>
  <si>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</si>
  <si>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</si>
  <si>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</si>
  <si>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</si>
  <si>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</si>
  <si>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</si>
  <si>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</si>
  <si>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</si>
  <si>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</si>
  <si>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</si>
  <si>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</si>
  <si>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</si>
  <si>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</si>
  <si>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</si>
  <si>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</si>
  <si>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</si>
  <si>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</si>
  <si>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</si>
  <si>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</si>
  <si>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</si>
  <si>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</si>
  <si>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</si>
  <si>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</si>
  <si>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</si>
  <si>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</si>
  <si>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</si>
  <si>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</si>
  <si>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</si>
  <si>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</si>
  <si>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</si>
  <si>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</si>
  <si>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</si>
  <si>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</si>
  <si>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</si>
  <si>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</si>
  <si>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</si>
  <si>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</si>
  <si>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</si>
  <si>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</si>
  <si>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</si>
  <si>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</si>
  <si>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</si>
  <si>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</si>
  <si>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</si>
  <si>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</si>
  <si>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</si>
  <si>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</si>
  <si>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</si>
  <si>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</si>
  <si>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</si>
  <si>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</si>
  <si>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</si>
  <si>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</si>
  <si>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</si>
  <si>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</si>
  <si>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</si>
  <si>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</si>
  <si>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</si>
  <si>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</si>
  <si>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</si>
  <si>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</si>
  <si>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</si>
  <si>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</si>
  <si>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</si>
  <si>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</si>
  <si>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</si>
  <si>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</si>
  <si>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</si>
  <si>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</si>
  <si>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</si>
  <si>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</si>
  <si>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</si>
  <si>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</si>
  <si>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</si>
  <si>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</si>
  <si>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</si>
  <si>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</si>
  <si>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</si>
  <si>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</si>
  <si>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</si>
  <si>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</si>
  <si>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</si>
  <si>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</si>
  <si>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</si>
  <si>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</si>
  <si>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</si>
  <si>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</si>
  <si>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</si>
  <si>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</si>
  <si>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</si>
  <si>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</si>
  <si>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</si>
  <si>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</si>
  <si>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</si>
  <si>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</si>
  <si>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</si>
  <si>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</si>
  <si>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</si>
  <si>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</si>
  <si>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</si>
  <si>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</si>
  <si>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</si>
  <si>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</si>
  <si>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</si>
  <si>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</si>
  <si>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</si>
  <si>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</si>
  <si>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</si>
  <si>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</si>
  <si>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</si>
  <si>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</si>
  <si>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</si>
  <si>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</si>
  <si>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</si>
  <si>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</si>
  <si>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</si>
  <si>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</si>
  <si>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</si>
  <si>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</si>
  <si>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</si>
  <si>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</si>
  <si>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</si>
  <si>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</si>
  <si>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</si>
  <si>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</si>
  <si>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</si>
  <si>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</si>
  <si>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</si>
  <si>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</si>
  <si>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</si>
  <si>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</si>
  <si>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</si>
  <si>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</si>
  <si>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</si>
  <si>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</si>
  <si>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</si>
  <si>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</si>
  <si>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</si>
  <si>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</si>
  <si>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</si>
  <si>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</si>
  <si>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</si>
  <si>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</si>
  <si>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</si>
  <si>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</si>
  <si>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</si>
  <si>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</si>
  <si>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</si>
  <si>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</si>
  <si>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</si>
  <si>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</si>
  <si>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</si>
  <si>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</si>
  <si>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</si>
  <si>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</si>
  <si>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</si>
  <si>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</si>
  <si>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</si>
  <si>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</si>
  <si>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</si>
  <si>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</si>
  <si>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</si>
  <si>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</si>
  <si>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</si>
  <si>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</si>
  <si>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</si>
  <si>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</si>
  <si>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</si>
  <si>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</si>
  <si>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</si>
  <si>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</si>
  <si>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</si>
  <si>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</si>
  <si>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</si>
  <si>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</si>
  <si>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</si>
  <si>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</si>
  <si>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</si>
  <si>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</si>
  <si>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</si>
  <si>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</si>
  <si>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</si>
  <si>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</si>
  <si>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</si>
  <si>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</si>
  <si>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</si>
  <si>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</si>
  <si>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</si>
  <si>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</si>
  <si>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</si>
  <si>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</si>
  <si>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</si>
  <si>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</si>
  <si>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</si>
  <si>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</si>
  <si>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</si>
  <si>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</si>
  <si>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</si>
  <si>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</si>
  <si>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</si>
  <si>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</si>
  <si>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</si>
  <si>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</si>
  <si>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</si>
  <si>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</si>
  <si>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</si>
  <si>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</si>
  <si>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</si>
  <si>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</si>
  <si>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</si>
  <si>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</si>
  <si>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</si>
  <si>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</si>
  <si>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</si>
  <si>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</si>
  <si>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</si>
  <si>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</si>
  <si>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</si>
  <si>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</si>
  <si>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</si>
  <si>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</si>
  <si>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</si>
  <si>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</si>
  <si>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</si>
  <si>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</si>
  <si>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</si>
  <si>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</si>
  <si>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</si>
  <si>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</si>
  <si>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</si>
  <si>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</si>
  <si>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</si>
  <si>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</si>
  <si>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</si>
  <si>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</si>
  <si>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</si>
  <si>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</si>
  <si>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</si>
  <si>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</si>
  <si>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</si>
  <si>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</si>
  <si>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</si>
  <si>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</si>
  <si>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</si>
  <si>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</si>
  <si>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</si>
  <si>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</si>
  <si>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</si>
  <si>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</si>
  <si>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</si>
  <si>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</si>
  <si>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</si>
  <si>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</si>
  <si>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</si>
  <si>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</si>
  <si>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</si>
  <si>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</si>
  <si>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</si>
  <si>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</si>
  <si>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</si>
  <si>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</si>
  <si>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</si>
  <si>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</si>
  <si>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</si>
  <si>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</si>
  <si>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</si>
  <si>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</si>
  <si>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</si>
  <si>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</si>
  <si>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</si>
  <si>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</si>
  <si>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</si>
  <si>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</si>
  <si>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</si>
  <si>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</si>
  <si>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</si>
  <si>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</si>
  <si>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</si>
  <si>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</si>
  <si>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</si>
  <si>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</si>
  <si>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</si>
  <si>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</si>
  <si>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</si>
  <si>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</si>
  <si>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</si>
  <si>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</si>
  <si>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</si>
  <si>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</si>
  <si>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</si>
  <si>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</si>
  <si>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</si>
  <si>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</si>
  <si>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</si>
  <si>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</si>
  <si>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</si>
  <si>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</si>
  <si>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</si>
  <si>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</si>
  <si>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</si>
  <si>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</si>
  <si>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</si>
  <si>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</si>
  <si>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</si>
  <si>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</si>
  <si>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</si>
  <si>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</si>
  <si>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</si>
  <si>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</si>
  <si>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</si>
  <si>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</si>
  <si>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</si>
  <si>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</si>
  <si>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</si>
  <si>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</si>
  <si>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</si>
  <si>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</si>
  <si>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</si>
  <si>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</si>
  <si>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</si>
  <si>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</si>
  <si>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</si>
  <si>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</si>
  <si>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</si>
  <si>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</si>
  <si>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</si>
  <si>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</si>
  <si>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</si>
  <si>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</si>
  <si>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</si>
  <si>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</si>
  <si>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</si>
  <si>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</si>
  <si>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</si>
  <si>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</si>
  <si>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</si>
  <si>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</si>
  <si>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</si>
  <si>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</si>
  <si>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</si>
  <si>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</si>
  <si>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</si>
  <si>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</si>
  <si>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</si>
  <si>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</si>
  <si>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</si>
  <si>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</si>
  <si>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</si>
  <si>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</si>
  <si>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</si>
  <si>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</si>
  <si>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</si>
  <si>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</si>
  <si>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</si>
  <si>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</si>
  <si>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</si>
  <si>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</si>
  <si>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</si>
  <si>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</si>
  <si>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</si>
  <si>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</si>
  <si>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</si>
  <si>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</si>
  <si>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</si>
  <si>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</si>
  <si>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</si>
  <si>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</si>
  <si>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</si>
  <si>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</si>
  <si>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</si>
  <si>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</si>
  <si>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</si>
  <si>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</si>
  <si>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</si>
  <si>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</si>
  <si>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</si>
  <si>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</si>
  <si>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</si>
  <si>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</si>
  <si>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</si>
  <si>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</si>
  <si>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</si>
  <si>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</si>
  <si>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</si>
  <si>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</si>
  <si>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</si>
  <si>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</si>
  <si>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</si>
  <si>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</si>
  <si>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</si>
  <si>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</si>
  <si>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</si>
  <si>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</si>
  <si>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</si>
  <si>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</si>
  <si>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</si>
  <si>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</si>
  <si>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</si>
  <si>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</si>
  <si>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</si>
  <si>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</si>
  <si>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</si>
  <si>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</si>
  <si>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</si>
  <si>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</si>
  <si>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</si>
  <si>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</si>
  <si>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</si>
  <si>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</si>
  <si>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</si>
  <si>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</si>
  <si>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</si>
  <si>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</si>
  <si>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</si>
  <si>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</si>
  <si>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</si>
  <si>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</si>
  <si>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</si>
  <si>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</si>
  <si>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</si>
  <si>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</si>
  <si>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</si>
  <si>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</si>
  <si>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</si>
  <si>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</si>
  <si>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</si>
  <si>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</si>
  <si>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</si>
  <si>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</si>
  <si>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</si>
  <si>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</si>
  <si>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</si>
  <si>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</si>
  <si>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</si>
  <si>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</si>
  <si>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</si>
  <si>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</si>
  <si>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</si>
  <si>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</si>
  <si>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</si>
  <si>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</si>
  <si>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</si>
  <si>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</si>
  <si>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</si>
  <si>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</si>
  <si>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</si>
  <si>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</si>
  <si>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</si>
  <si>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</si>
  <si>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</si>
  <si>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</si>
  <si>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</si>
  <si>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</si>
  <si>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</si>
  <si>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</si>
  <si>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</si>
  <si>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</si>
  <si>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</si>
  <si>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</si>
  <si>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</si>
  <si>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</si>
  <si>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</si>
  <si>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</si>
  <si>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</si>
  <si>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</si>
  <si>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</si>
  <si>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</si>
  <si>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</si>
  <si>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</si>
  <si>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</si>
  <si>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</si>
  <si>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</si>
  <si>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</si>
  <si>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</si>
  <si>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</si>
  <si>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</si>
  <si>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</si>
  <si>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</si>
  <si>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</si>
  <si>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</si>
  <si>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</si>
  <si>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</si>
  <si>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</si>
  <si>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</si>
  <si>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</si>
  <si>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</si>
  <si>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</si>
  <si>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</si>
  <si>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</si>
  <si>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</si>
  <si>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</si>
  <si>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</si>
  <si>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</si>
  <si>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</si>
  <si>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</si>
  <si>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</si>
  <si>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</si>
  <si>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</si>
  <si>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</si>
  <si>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</si>
  <si>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</si>
  <si>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</si>
  <si>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</si>
  <si>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</si>
  <si>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</si>
  <si>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</si>
  <si>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</si>
  <si>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</si>
  <si>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</si>
  <si>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</si>
  <si>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</si>
  <si>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</si>
  <si>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</si>
  <si>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</si>
  <si>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</si>
  <si>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</si>
  <si>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</si>
  <si>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</si>
  <si>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</si>
  <si>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</si>
  <si>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</si>
  <si>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</si>
  <si>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</si>
  <si>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</si>
  <si>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</si>
  <si>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</si>
  <si>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</si>
  <si>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</si>
  <si>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</si>
  <si>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</si>
  <si>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</si>
  <si>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</si>
  <si>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</si>
  <si>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</si>
  <si>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</si>
  <si>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</si>
  <si>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</si>
  <si>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</si>
  <si>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</si>
  <si>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</si>
  <si>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</si>
  <si>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</si>
  <si>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</si>
  <si>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</si>
  <si>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</si>
  <si>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</si>
  <si>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</si>
  <si>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</si>
  <si>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</si>
  <si>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</si>
  <si>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</si>
  <si>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</si>
  <si>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</si>
  <si>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</si>
  <si>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</si>
  <si>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</si>
  <si>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</si>
  <si>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</si>
  <si>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</si>
  <si>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</si>
  <si>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</si>
  <si>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</si>
  <si>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</si>
  <si>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</si>
  <si>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</si>
  <si>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</si>
  <si>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</si>
  <si>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</si>
  <si>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</si>
  <si>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</si>
  <si>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</si>
  <si>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</si>
  <si>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</si>
  <si>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</si>
  <si>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</si>
  <si>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</si>
  <si>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</si>
  <si>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</si>
  <si>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</si>
  <si>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</si>
  <si>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</si>
  <si>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</si>
  <si>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</si>
  <si>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</si>
  <si>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</si>
  <si>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</si>
  <si>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</si>
  <si>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</si>
  <si>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</si>
  <si>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</si>
  <si>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</si>
  <si>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</si>
  <si>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</si>
  <si>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</si>
  <si>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</si>
  <si>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</si>
  <si>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</si>
  <si>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</si>
  <si>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</si>
  <si>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</si>
  <si>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</si>
  <si>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</si>
  <si>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</si>
  <si>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</si>
  <si>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</si>
  <si>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</si>
  <si>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</si>
  <si>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</si>
  <si>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</si>
  <si>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</si>
  <si>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</si>
  <si>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</si>
  <si>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</si>
  <si>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</si>
  <si>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</si>
  <si>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</si>
  <si>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</si>
  <si>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</si>
  <si>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</si>
  <si>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</si>
  <si>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</si>
  <si>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</si>
  <si>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</si>
  <si>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</si>
  <si>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</si>
  <si>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</si>
  <si>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</si>
  <si>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</si>
  <si>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</si>
  <si>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</si>
  <si>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</si>
  <si>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</si>
  <si>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</si>
  <si>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</si>
  <si>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</si>
  <si>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</si>
  <si>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</si>
  <si>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</si>
  <si>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</si>
  <si>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</si>
  <si>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</si>
  <si>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</si>
  <si>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</si>
  <si>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</si>
  <si>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</si>
  <si>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</si>
  <si>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</si>
  <si>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</si>
  <si>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</si>
  <si>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</si>
  <si>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</si>
  <si>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</si>
  <si>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</si>
  <si>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</si>
  <si>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</si>
  <si>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</si>
  <si>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</si>
  <si>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</si>
  <si>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</si>
  <si>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</si>
  <si>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</si>
  <si>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</si>
  <si>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</si>
  <si>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</si>
  <si>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</si>
  <si>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</si>
  <si>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</si>
  <si>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</si>
  <si>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</si>
  <si>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</si>
  <si>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</si>
  <si>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</si>
  <si>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</si>
  <si>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</si>
  <si>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</si>
  <si>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</si>
  <si>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</si>
  <si>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</si>
  <si>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</si>
  <si>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</si>
  <si>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</si>
  <si>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</si>
  <si>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</si>
  <si>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</si>
  <si>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</si>
  <si>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</si>
  <si>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</si>
  <si>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</si>
  <si>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</si>
  <si>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</si>
  <si>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</si>
  <si>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</si>
  <si>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</si>
  <si>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</si>
  <si>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</si>
  <si>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</si>
  <si>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</si>
  <si>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</si>
  <si>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</si>
  <si>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</si>
  <si>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</si>
  <si>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</si>
  <si>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</si>
  <si>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</si>
  <si>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</si>
  <si>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</si>
  <si>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</si>
  <si>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</si>
  <si>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</si>
  <si>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</si>
  <si>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</si>
  <si>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</si>
  <si>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</si>
  <si>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</si>
  <si>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</si>
  <si>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</si>
  <si>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</si>
  <si>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</si>
  <si>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</si>
  <si>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</si>
  <si>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</si>
  <si>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</si>
  <si>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</si>
  <si>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</si>
  <si>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</si>
  <si>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</si>
  <si>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</si>
  <si>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</si>
  <si>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</si>
  <si>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</si>
  <si>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</si>
  <si>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</si>
  <si>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</si>
  <si>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</si>
  <si>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</si>
  <si>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</si>
  <si>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</si>
  <si>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</si>
  <si>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</si>
  <si>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</si>
  <si>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</si>
  <si>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</si>
  <si>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</si>
  <si>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</si>
  <si>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</si>
  <si>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</si>
  <si>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</si>
  <si>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</si>
  <si>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</si>
  <si>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</si>
  <si>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</si>
  <si>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</si>
  <si>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</si>
  <si>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</si>
  <si>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</si>
  <si>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</si>
  <si>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</si>
  <si>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</si>
  <si>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</si>
  <si>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</si>
  <si>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</si>
  <si>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</si>
  <si>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</si>
  <si>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</si>
  <si>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</si>
  <si>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</si>
  <si>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</si>
  <si>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</si>
  <si>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</si>
  <si>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</si>
  <si>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</si>
  <si>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</si>
  <si>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</si>
  <si>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</si>
  <si>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</si>
  <si>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</si>
  <si>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</si>
  <si>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</si>
  <si>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</si>
  <si>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</si>
  <si>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</si>
  <si>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</si>
  <si>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</si>
  <si>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</si>
  <si>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</si>
  <si>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</si>
  <si>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</si>
  <si>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</si>
  <si>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</si>
  <si>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</si>
  <si>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</si>
  <si>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</si>
  <si>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</si>
  <si>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</si>
  <si>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</si>
  <si>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</si>
  <si>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</si>
  <si>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</si>
  <si>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</si>
  <si>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</si>
  <si>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</si>
  <si>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</si>
  <si>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</si>
  <si>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</si>
  <si>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</si>
  <si>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</si>
  <si>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</si>
  <si>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</si>
  <si>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</si>
  <si>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</si>
  <si>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</si>
  <si>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</si>
  <si>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</si>
  <si>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</si>
  <si>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</si>
  <si>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</si>
  <si>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</si>
  <si>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</si>
  <si>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</si>
  <si>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</si>
  <si>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</si>
  <si>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</si>
  <si>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</si>
  <si>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</si>
  <si>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</si>
  <si>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</si>
  <si>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</si>
  <si>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</si>
  <si>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</si>
  <si>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</si>
  <si>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</si>
  <si>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</si>
  <si>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</si>
  <si>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</si>
  <si>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</si>
  <si>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</si>
  <si>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</si>
  <si>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</si>
  <si>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</si>
  <si>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</si>
  <si>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</si>
  <si>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</si>
  <si>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</si>
  <si>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</si>
  <si>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</si>
  <si>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</si>
  <si>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</si>
  <si>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</si>
  <si>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</si>
  <si>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</si>
  <si>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</si>
  <si>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</si>
  <si>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</si>
  <si>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</si>
  <si>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</si>
  <si>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</si>
  <si>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</si>
  <si>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</si>
  <si>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</si>
  <si>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</si>
  <si>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</si>
  <si>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</si>
  <si>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</si>
  <si>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</si>
  <si>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</si>
  <si>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</si>
  <si>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</si>
  <si>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</si>
  <si>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</si>
  <si>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</si>
  <si>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</si>
  <si>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</si>
  <si>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</si>
  <si>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</si>
  <si>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</si>
  <si>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</si>
  <si>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</si>
  <si>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</si>
  <si>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</si>
  <si>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</si>
  <si>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</si>
  <si>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</si>
  <si>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</si>
  <si>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</si>
  <si>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</si>
  <si>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</si>
  <si>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</si>
  <si>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</si>
  <si>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</si>
  <si>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</si>
  <si>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</si>
  <si>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</si>
  <si>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</si>
  <si>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</si>
  <si>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</si>
  <si>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</si>
  <si>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</si>
  <si>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</si>
  <si>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</si>
  <si>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</si>
  <si>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</si>
  <si>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</si>
  <si>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</si>
  <si>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</si>
  <si>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</si>
  <si>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</si>
  <si>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</si>
  <si>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</si>
  <si>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</si>
  <si>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</si>
  <si>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</si>
  <si>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</si>
  <si>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</si>
  <si>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</si>
  <si>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</si>
  <si>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</si>
  <si>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</si>
  <si>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</si>
  <si>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</si>
  <si>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</si>
  <si>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</si>
  <si>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</si>
  <si>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</si>
  <si>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</si>
  <si>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</si>
  <si>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</si>
  <si>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</si>
  <si>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</si>
  <si>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</si>
  <si>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</si>
  <si>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</si>
  <si>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</si>
  <si>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</si>
  <si>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</si>
  <si>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</si>
  <si>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</si>
  <si>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</si>
  <si>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</si>
  <si>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</si>
  <si>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</si>
  <si>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</si>
  <si>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</si>
  <si>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</si>
  <si>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</si>
  <si>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</si>
  <si>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</si>
  <si>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</si>
  <si>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</si>
  <si>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</si>
  <si>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</si>
  <si>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</si>
  <si>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</si>
  <si>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</si>
  <si>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</si>
  <si>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</si>
  <si>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</si>
  <si>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</si>
  <si>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</si>
  <si>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</si>
  <si>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</si>
  <si>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</si>
  <si>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</si>
  <si>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</si>
  <si>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</si>
  <si>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</si>
  <si>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</si>
  <si>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</si>
  <si>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</si>
  <si>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</si>
  <si>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</si>
  <si>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</si>
  <si>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</si>
  <si>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</si>
  <si>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</si>
  <si>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</si>
  <si>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</si>
  <si>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</si>
  <si>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</si>
  <si>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</si>
  <si>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</si>
  <si>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</si>
  <si>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</si>
  <si>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</si>
  <si>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</si>
  <si>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</si>
  <si>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</si>
  <si>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</si>
  <si>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</si>
  <si>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</si>
  <si>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</si>
  <si>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</si>
  <si>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</si>
  <si>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</si>
  <si>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</si>
  <si>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</si>
  <si>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</si>
  <si>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</si>
  <si>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</si>
  <si>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</si>
  <si>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</si>
  <si>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</si>
  <si>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</si>
  <si>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</si>
  <si>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</si>
  <si>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</si>
  <si>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</si>
  <si>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</si>
  <si>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</si>
  <si>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</si>
  <si>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</si>
  <si>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</si>
  <si>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</si>
  <si>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</si>
  <si>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</si>
  <si>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</si>
  <si>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</si>
  <si>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</si>
  <si>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</si>
  <si>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</si>
  <si>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</si>
  <si>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</si>
  <si>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</si>
  <si>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</si>
  <si>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</si>
  <si>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</si>
  <si>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</si>
  <si>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</si>
  <si>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</si>
  <si>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</si>
  <si>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</si>
  <si>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</si>
  <si>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</si>
  <si>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</si>
  <si>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</si>
  <si>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</si>
  <si>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</si>
  <si>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</si>
  <si>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</si>
  <si>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</si>
  <si>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</si>
  <si>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</si>
  <si>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</si>
  <si>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</si>
  <si>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</si>
  <si>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</si>
  <si>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</si>
  <si>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</si>
  <si>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</si>
  <si>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</si>
  <si>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</si>
  <si>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</si>
  <si>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</si>
  <si>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</si>
  <si>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</si>
  <si>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</si>
  <si>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</si>
  <si>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</si>
  <si>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</si>
  <si>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</si>
  <si>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</si>
  <si>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</si>
  <si>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</si>
  <si>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</si>
  <si>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</si>
  <si>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</si>
  <si>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</si>
  <si>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</si>
  <si>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</si>
  <si>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</si>
  <si>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</si>
  <si>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</si>
  <si>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</si>
  <si>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</si>
  <si>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</si>
  <si>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</si>
  <si>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</si>
  <si>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</si>
  <si>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</si>
  <si>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</si>
  <si>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</si>
  <si>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</si>
  <si>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</si>
  <si>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</si>
  <si>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</si>
  <si>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</si>
  <si>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</si>
  <si>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</si>
  <si>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</si>
  <si>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</si>
  <si>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</si>
  <si>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</si>
  <si>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</si>
  <si>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</si>
  <si>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</si>
  <si>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</si>
  <si>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</si>
  <si>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</si>
  <si>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</si>
  <si>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</si>
  <si>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</si>
  <si>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</si>
  <si>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</si>
  <si>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</si>
  <si>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</si>
  <si>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</si>
  <si>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</si>
  <si>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</si>
  <si>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</si>
  <si>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</si>
  <si>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</si>
  <si>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</si>
  <si>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</si>
  <si>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</si>
  <si>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</si>
  <si>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</si>
  <si>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</si>
  <si>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</si>
  <si>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</si>
  <si>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</si>
  <si>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</si>
  <si>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</si>
  <si>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</si>
  <si>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</si>
  <si>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</si>
  <si>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</si>
  <si>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</si>
  <si>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</si>
  <si>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</si>
  <si>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</si>
  <si>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</si>
  <si>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</si>
  <si>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</si>
  <si>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</si>
  <si>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</si>
  <si>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</si>
  <si>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</si>
  <si>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</si>
  <si>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</si>
  <si>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</si>
  <si>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</si>
  <si>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</si>
  <si>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</si>
  <si>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</si>
  <si>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</si>
  <si>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</si>
  <si>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</si>
  <si>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</si>
  <si>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</si>
  <si>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</si>
  <si>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</si>
  <si>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</si>
  <si>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</si>
  <si>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</si>
  <si>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</si>
  <si>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</si>
  <si>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</si>
  <si>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</si>
  <si>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</si>
  <si>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</si>
  <si>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</si>
  <si>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</si>
  <si>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</si>
  <si>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</si>
  <si>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</si>
  <si>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</si>
  <si>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</si>
  <si>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</si>
  <si>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</si>
  <si>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</si>
  <si>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</si>
  <si>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</si>
  <si>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</si>
  <si>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</si>
  <si>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</si>
  <si>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</si>
  <si>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</si>
  <si>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</si>
  <si>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</si>
  <si>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</si>
  <si>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</si>
  <si>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</si>
  <si>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</si>
  <si>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</si>
  <si>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</si>
  <si>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</si>
  <si>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</si>
  <si>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</si>
  <si>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</si>
  <si>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</si>
  <si>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</si>
  <si>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</si>
  <si>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</si>
  <si>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</si>
  <si>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</si>
  <si>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</si>
  <si>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</si>
  <si>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</si>
  <si>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</si>
  <si>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</si>
  <si>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</si>
  <si>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</si>
  <si>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</si>
  <si>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</si>
  <si>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</si>
  <si>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</si>
  <si>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</si>
  <si>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</si>
  <si>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</si>
  <si>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</si>
  <si>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</si>
  <si>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</si>
  <si>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</si>
  <si>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</si>
  <si>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</si>
  <si>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</si>
  <si>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</si>
  <si>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</si>
  <si>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</si>
  <si>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</si>
  <si>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</si>
  <si>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</si>
  <si>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</si>
  <si>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</si>
  <si>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</si>
  <si>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</si>
  <si>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</si>
  <si>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</si>
  <si>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</si>
  <si>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</si>
  <si>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</si>
  <si>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</si>
  <si>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</si>
  <si>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</si>
  <si>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</si>
  <si>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</si>
  <si>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</si>
  <si>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</si>
  <si>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</si>
  <si>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</si>
  <si>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</si>
  <si>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</si>
  <si>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</si>
  <si>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</si>
  <si>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</si>
  <si>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</si>
  <si>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</si>
  <si>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</si>
  <si>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</si>
  <si>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</si>
  <si>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</si>
  <si>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</si>
  <si>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</si>
  <si>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</si>
  <si>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</si>
  <si>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</si>
  <si>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</si>
  <si>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</si>
  <si>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</si>
  <si>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</si>
  <si>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</si>
  <si>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</si>
  <si>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</si>
  <si>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</si>
  <si>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</si>
  <si>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</si>
  <si>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</si>
  <si>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</si>
  <si>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</si>
  <si>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</si>
  <si>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</si>
  <si>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</si>
  <si>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</si>
  <si>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</si>
  <si>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</si>
  <si>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</si>
  <si>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</si>
  <si>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</si>
  <si>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</si>
  <si>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</si>
  <si>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</si>
  <si>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</si>
  <si>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</si>
  <si>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</si>
  <si>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</si>
  <si>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</si>
  <si>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</si>
  <si>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</si>
  <si>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</si>
  <si>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</si>
  <si>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</si>
  <si>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</si>
  <si>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</si>
  <si>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</si>
  <si>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</si>
  <si>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</si>
  <si>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</si>
  <si>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</si>
  <si>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</si>
  <si>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</si>
  <si>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</si>
  <si>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</si>
  <si>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</si>
  <si>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</si>
  <si>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</si>
  <si>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</si>
  <si>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</si>
  <si>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</si>
  <si>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</si>
  <si>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</si>
  <si>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</si>
  <si>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</si>
  <si>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</si>
  <si>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</si>
  <si>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</si>
  <si>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</si>
  <si>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</si>
  <si>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</si>
  <si>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</si>
  <si>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</si>
  <si>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</si>
  <si>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</si>
  <si>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</si>
  <si>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</si>
  <si>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</si>
  <si>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</si>
  <si>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</si>
  <si>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</si>
  <si>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</si>
  <si>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</si>
  <si>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</si>
  <si>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</si>
  <si>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</si>
  <si>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</si>
  <si>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</si>
  <si>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</si>
  <si>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</si>
  <si>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</si>
  <si>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</si>
  <si>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</si>
  <si>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</si>
  <si>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</si>
  <si>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</si>
  <si>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</si>
  <si>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</si>
  <si>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</si>
  <si>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</si>
  <si>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</si>
  <si>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</si>
  <si>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</si>
  <si>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</si>
  <si>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</si>
  <si>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</si>
  <si>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</si>
  <si>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</si>
  <si>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</si>
  <si>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</si>
  <si>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</si>
  <si>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</si>
  <si>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</si>
  <si>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</si>
  <si>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</si>
  <si>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</si>
  <si>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</si>
  <si>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</si>
  <si>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</si>
  <si>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</si>
  <si>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</si>
  <si>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</si>
  <si>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</si>
  <si>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</si>
  <si>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</si>
  <si>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</si>
  <si>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</si>
  <si>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</si>
  <si>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</si>
  <si>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</si>
  <si>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</si>
  <si>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</si>
  <si>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</si>
  <si>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</si>
  <si>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</si>
  <si>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</si>
  <si>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</si>
  <si>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</si>
  <si>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</si>
  <si>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</si>
  <si>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</si>
  <si>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</si>
  <si>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</si>
  <si>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</si>
  <si>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</si>
  <si>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</si>
  <si>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</si>
  <si>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</si>
  <si>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</si>
  <si>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</si>
  <si>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</si>
  <si>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</si>
  <si>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</si>
  <si>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</si>
  <si>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</si>
  <si>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</si>
  <si>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</si>
  <si>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</si>
  <si>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</si>
  <si>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</si>
  <si>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</si>
  <si>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</si>
  <si>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</si>
  <si>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</si>
  <si>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</si>
  <si>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</si>
  <si>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</si>
  <si>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</si>
  <si>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</si>
  <si>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</si>
  <si>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</si>
  <si>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</si>
  <si>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</si>
  <si>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</si>
  <si>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</si>
  <si>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</si>
  <si>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</si>
  <si>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</si>
  <si>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</si>
  <si>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</si>
  <si>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</si>
  <si>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</si>
  <si>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</si>
  <si>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</si>
  <si>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</si>
  <si>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</si>
  <si>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</si>
  <si>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</si>
  <si>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</si>
  <si>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</si>
  <si>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</si>
  <si>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</si>
  <si>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</si>
  <si>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</si>
  <si>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</si>
  <si>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</si>
  <si>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</si>
  <si>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</si>
  <si>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</si>
  <si>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</si>
  <si>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</si>
  <si>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</si>
  <si>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</si>
  <si>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</si>
  <si>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</si>
  <si>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</si>
  <si>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</si>
  <si>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</si>
  <si>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</si>
  <si>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</si>
  <si>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</si>
  <si>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</si>
  <si>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</si>
  <si>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</si>
  <si>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</si>
  <si>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</si>
  <si>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</si>
  <si>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</si>
  <si>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</si>
  <si>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</si>
  <si>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</si>
  <si>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</si>
  <si>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</si>
  <si>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</si>
  <si>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</si>
  <si>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</si>
  <si>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</si>
  <si>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</si>
  <si>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</si>
  <si>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</si>
  <si>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</si>
  <si>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</si>
  <si>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</si>
  <si>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</si>
  <si>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</si>
  <si>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</si>
  <si>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</si>
  <si>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</si>
  <si>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</si>
  <si>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</si>
  <si>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</si>
  <si>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</si>
  <si>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</si>
  <si>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</si>
  <si>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</si>
  <si>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</si>
  <si>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</si>
  <si>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</si>
  <si>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</si>
  <si>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</si>
  <si>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</si>
  <si>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</si>
  <si>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</si>
  <si>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</si>
  <si>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</si>
  <si>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</si>
  <si>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</si>
  <si>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</si>
  <si>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</si>
  <si>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</si>
  <si>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</si>
  <si>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</si>
  <si>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</si>
  <si>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</si>
  <si>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</si>
  <si>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</si>
  <si>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</si>
  <si>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</si>
  <si>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</si>
  <si>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</si>
  <si>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</si>
  <si>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</si>
  <si>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</si>
  <si>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</si>
  <si>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</si>
  <si>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</si>
  <si>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</si>
  <si>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</si>
  <si>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</si>
  <si>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</si>
  <si>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</si>
  <si>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</si>
  <si>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</si>
  <si>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</si>
  <si>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</si>
  <si>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</si>
  <si>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</si>
  <si>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</si>
  <si>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</si>
  <si>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</si>
  <si>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</si>
  <si>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</si>
  <si>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</si>
  <si>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</si>
  <si>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</si>
  <si>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</si>
  <si>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</si>
  <si>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</si>
  <si>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</si>
  <si>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</si>
  <si>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</si>
  <si>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</si>
  <si>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</si>
  <si>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</si>
  <si>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</si>
  <si>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</si>
  <si>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</si>
  <si>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</si>
  <si>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</si>
  <si>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</si>
  <si>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</si>
  <si>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</si>
  <si>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</si>
  <si>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</si>
  <si>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</si>
  <si>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</si>
  <si>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</si>
  <si>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</si>
  <si>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</si>
  <si>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</si>
  <si>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</si>
  <si>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</si>
  <si>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</si>
  <si>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</si>
  <si>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</si>
  <si>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</si>
  <si>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</si>
  <si>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</si>
  <si>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</si>
  <si>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</si>
  <si>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</si>
  <si>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</si>
  <si>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</si>
  <si>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</si>
  <si>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</si>
  <si>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</si>
  <si>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</si>
  <si>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</si>
  <si>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</si>
  <si>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</si>
  <si>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</si>
  <si>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</si>
  <si>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</si>
  <si>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</si>
  <si>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</si>
  <si>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</si>
  <si>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</si>
  <si>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</si>
  <si>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</si>
  <si>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</si>
  <si>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</si>
  <si>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</si>
  <si>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</si>
  <si>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</si>
  <si>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</si>
  <si>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</si>
  <si>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</si>
  <si>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</si>
  <si>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</si>
  <si>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</si>
  <si>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</si>
  <si>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</si>
  <si>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</si>
  <si>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</si>
  <si>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</si>
  <si>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</si>
  <si>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</si>
  <si>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</si>
  <si>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</si>
  <si>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</si>
  <si>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</si>
  <si>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</si>
  <si>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</si>
  <si>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</si>
  <si>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</si>
  <si>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</si>
  <si>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</si>
  <si>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</si>
  <si>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</si>
  <si>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</si>
  <si>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</si>
  <si>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</si>
  <si>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</si>
  <si>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</si>
  <si>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</si>
  <si>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</si>
  <si>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</si>
  <si>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</si>
  <si>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</si>
  <si>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</si>
  <si>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</si>
  <si>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</si>
  <si>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</si>
  <si>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</si>
  <si>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</si>
  <si>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</si>
  <si>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</si>
  <si>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</si>
  <si>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</si>
  <si>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</si>
  <si>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</si>
  <si>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</si>
  <si>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</si>
  <si>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</si>
  <si>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</si>
  <si>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</si>
  <si>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</si>
  <si>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</si>
  <si>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</si>
  <si>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</si>
  <si>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</si>
  <si>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</si>
  <si>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</si>
  <si>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</si>
  <si>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</si>
  <si>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</si>
  <si>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</si>
  <si>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</si>
  <si>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</si>
  <si>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</si>
  <si>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</si>
  <si>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</si>
  <si>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</si>
  <si>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</si>
  <si>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</si>
  <si>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</si>
  <si>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</si>
  <si>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</si>
  <si>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</si>
  <si>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</si>
  <si>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</si>
  <si>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</si>
  <si>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</si>
  <si>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</si>
  <si>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</si>
  <si>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</si>
  <si>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</si>
  <si>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</si>
  <si>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</si>
  <si>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</si>
  <si>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</si>
  <si>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</si>
  <si>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</si>
  <si>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</si>
  <si>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</si>
  <si>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</si>
  <si>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</si>
  <si>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</si>
  <si>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</si>
  <si>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</si>
  <si>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</si>
  <si>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</si>
  <si>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</si>
  <si>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</si>
  <si>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</si>
  <si>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</si>
  <si>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</si>
  <si>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</si>
  <si>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</si>
  <si>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</si>
  <si>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</si>
  <si>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</si>
  <si>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</si>
  <si>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</si>
  <si>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</si>
  <si>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</si>
  <si>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</si>
  <si>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</si>
  <si>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</si>
  <si>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</si>
  <si>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</si>
  <si>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</si>
  <si>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</si>
  <si>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</si>
  <si>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</si>
  <si>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</si>
  <si>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</si>
  <si>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</si>
  <si>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</si>
  <si>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</si>
  <si>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</si>
  <si>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</si>
  <si>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</si>
  <si>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</si>
  <si>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</si>
  <si>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</si>
  <si>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</si>
  <si>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</si>
  <si>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</si>
  <si>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</si>
  <si>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</si>
  <si>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</si>
  <si>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</si>
  <si>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</si>
  <si>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</si>
  <si>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</si>
  <si>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</si>
  <si>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</si>
  <si>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</si>
  <si>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</si>
  <si>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</si>
  <si>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</si>
  <si>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</si>
  <si>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</si>
  <si>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</si>
  <si>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</si>
  <si>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</si>
  <si>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</si>
  <si>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</si>
  <si>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</si>
  <si>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</si>
  <si>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</si>
  <si>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</si>
  <si>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</si>
  <si>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</si>
  <si>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</si>
  <si>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</si>
  <si>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</si>
  <si>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</si>
  <si>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</si>
  <si>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</si>
  <si>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</si>
  <si>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</si>
  <si>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</si>
  <si>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</si>
  <si>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</si>
  <si>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</si>
  <si>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</si>
  <si>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</si>
  <si>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</si>
  <si>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</si>
  <si>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</si>
  <si>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</si>
  <si>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</si>
  <si>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</si>
  <si>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</si>
  <si>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</si>
  <si>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</si>
  <si>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</si>
  <si>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</si>
  <si>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</si>
  <si>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</si>
  <si>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</si>
  <si>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</si>
  <si>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</si>
  <si>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</si>
  <si>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</si>
  <si>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</si>
  <si>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</si>
  <si>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</si>
  <si>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</si>
  <si>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</si>
  <si>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</si>
  <si>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</si>
  <si>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</si>
  <si>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</si>
  <si>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</si>
  <si>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</si>
  <si>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</si>
  <si>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</si>
  <si>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</si>
  <si>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</si>
  <si>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</si>
  <si>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</si>
  <si>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</si>
  <si>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</si>
  <si>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</si>
  <si>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</si>
  <si>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</si>
  <si>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</si>
  <si>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</si>
  <si>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</si>
  <si>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</si>
  <si>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</si>
  <si>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</si>
  <si>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</si>
  <si>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</si>
  <si>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</si>
  <si>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</si>
  <si>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</si>
  <si>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</si>
  <si>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</si>
  <si>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</si>
  <si>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</si>
  <si>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</si>
  <si>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</si>
  <si>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</si>
  <si>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</si>
  <si>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</si>
  <si>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</si>
  <si>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</si>
  <si>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</si>
  <si>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</si>
  <si>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</si>
  <si>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</si>
  <si>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</si>
  <si>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</si>
  <si>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</si>
  <si>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</si>
  <si>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</si>
  <si>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</si>
  <si>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</si>
  <si>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</si>
  <si>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</si>
  <si>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</si>
  <si>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</si>
  <si>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</si>
  <si>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</si>
  <si>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</si>
  <si>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</si>
  <si>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</si>
  <si>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</si>
  <si>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</si>
  <si>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</si>
  <si>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</si>
  <si>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</si>
  <si>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</si>
  <si>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</si>
  <si>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</si>
  <si>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</si>
  <si>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</si>
  <si>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</si>
  <si>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</si>
  <si>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</si>
  <si>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</si>
  <si>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</si>
  <si>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</si>
  <si>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</si>
  <si>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</si>
  <si>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</si>
  <si>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</si>
  <si>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</si>
  <si>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</si>
  <si>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</si>
  <si>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</si>
  <si>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</si>
  <si>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</si>
  <si>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</si>
  <si>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</si>
  <si>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</si>
  <si>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</si>
  <si>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</si>
  <si>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</si>
  <si>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</si>
  <si>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</si>
  <si>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</si>
  <si>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</si>
  <si>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</si>
  <si>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</si>
  <si>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</si>
  <si>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</si>
  <si>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</si>
  <si>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</si>
  <si>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</si>
  <si>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</si>
  <si>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</si>
  <si>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</si>
  <si>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</si>
  <si>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</si>
  <si>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</si>
  <si>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</si>
  <si>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</si>
  <si>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</si>
  <si>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</si>
  <si>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</si>
  <si>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</si>
  <si>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</si>
  <si>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</si>
  <si>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</si>
  <si>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</si>
  <si>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</si>
  <si>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</si>
  <si>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</si>
  <si>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</si>
  <si>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</si>
  <si>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</si>
  <si>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</si>
  <si>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</si>
  <si>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</si>
  <si>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</si>
  <si>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</si>
  <si>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</si>
  <si>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</si>
  <si>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</si>
  <si>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</si>
  <si>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</si>
  <si>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</si>
  <si>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</si>
  <si>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</si>
  <si>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</si>
  <si>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</si>
  <si>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</si>
  <si>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</si>
  <si>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</si>
  <si>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</si>
  <si>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</si>
  <si>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</si>
  <si>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</si>
  <si>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</si>
  <si>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</si>
  <si>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</si>
  <si>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</si>
  <si>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</si>
  <si>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</si>
  <si>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</si>
  <si>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</si>
  <si>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</si>
  <si>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</si>
  <si>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</si>
  <si>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</si>
  <si>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</si>
  <si>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</si>
  <si>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</si>
  <si>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</si>
  <si>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</si>
  <si>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</si>
  <si>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</si>
  <si>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</si>
  <si>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</si>
  <si>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</si>
  <si>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</si>
  <si>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</si>
  <si>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</si>
  <si>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</si>
  <si>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</si>
  <si>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</si>
  <si>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</si>
  <si>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</si>
  <si>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</si>
  <si>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</si>
  <si>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</si>
  <si>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</si>
  <si>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</si>
  <si>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</si>
  <si>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</si>
  <si>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</si>
  <si>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</si>
  <si>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</si>
  <si>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</si>
  <si>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</si>
  <si>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</si>
  <si>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</si>
  <si>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</si>
  <si>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</si>
  <si>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</si>
  <si>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</si>
  <si>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</si>
  <si>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</si>
  <si>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</si>
  <si>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</si>
  <si>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</si>
  <si>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</si>
  <si>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</si>
  <si>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</si>
  <si>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</si>
  <si>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</si>
  <si>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</si>
  <si>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</si>
  <si>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</si>
  <si>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</si>
  <si>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</si>
  <si>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</si>
  <si>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</si>
  <si>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</si>
  <si>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</si>
  <si>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</si>
  <si>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</si>
  <si>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</si>
  <si>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</si>
  <si>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</si>
  <si>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</si>
  <si>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</si>
  <si>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</si>
  <si>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</si>
  <si>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</si>
  <si>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</si>
  <si>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</si>
  <si>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</si>
  <si>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</si>
  <si>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</si>
  <si>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</si>
  <si>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</si>
  <si>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</si>
  <si>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</si>
  <si>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</si>
  <si>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</si>
  <si>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</si>
  <si>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</si>
  <si>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</si>
  <si>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</si>
  <si>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</si>
  <si>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</si>
  <si>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</si>
  <si>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</si>
  <si>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</si>
  <si>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</si>
  <si>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</si>
  <si>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</si>
  <si>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</si>
  <si>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</si>
  <si>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</si>
  <si>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</si>
  <si>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</si>
  <si>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</si>
  <si>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</si>
  <si>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</si>
  <si>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</si>
  <si>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</si>
  <si>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</si>
  <si>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</si>
  <si>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</si>
  <si>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</si>
  <si>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</si>
  <si>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</si>
  <si>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</si>
  <si>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</si>
  <si>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</si>
  <si>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</si>
  <si>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</si>
  <si>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</si>
  <si>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</si>
  <si>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</si>
  <si>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</si>
  <si>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</si>
  <si>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</si>
  <si>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</si>
  <si>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</si>
  <si>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</si>
  <si>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</si>
  <si>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</si>
  <si>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</si>
  <si>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</si>
  <si>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</si>
  <si>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</si>
  <si>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</si>
  <si>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</si>
  <si>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</si>
  <si>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</si>
  <si>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</si>
  <si>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</si>
  <si>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</si>
  <si>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</si>
  <si>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</si>
  <si>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</si>
  <si>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</si>
  <si>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</si>
  <si>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</si>
  <si>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</si>
  <si>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</si>
  <si>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</si>
  <si>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</si>
  <si>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</si>
  <si>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</si>
  <si>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</si>
  <si>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</si>
  <si>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</si>
  <si>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</si>
  <si>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</si>
  <si>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</si>
  <si>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</si>
  <si>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</si>
  <si>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</si>
  <si>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</si>
  <si>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</si>
  <si>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</si>
  <si>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</si>
  <si>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</si>
  <si>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</si>
  <si>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</si>
  <si>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</si>
  <si>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</si>
  <si>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</si>
  <si>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</si>
  <si>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</si>
  <si>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</si>
  <si>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</si>
  <si>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</si>
  <si>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</si>
  <si>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</si>
  <si>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</si>
  <si>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</si>
  <si>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</si>
  <si>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</si>
  <si>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</si>
  <si>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</si>
  <si>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</si>
  <si>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</si>
  <si>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</si>
  <si>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</si>
  <si>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</si>
  <si>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</si>
  <si>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</si>
  <si>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</si>
  <si>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</si>
  <si>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</si>
  <si>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</si>
  <si>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</si>
  <si>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</si>
  <si>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</si>
  <si>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</si>
  <si>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</si>
  <si>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</si>
  <si>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</si>
  <si>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</si>
  <si>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</si>
  <si>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</si>
  <si>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</si>
  <si>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</si>
  <si>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</si>
  <si>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</si>
  <si>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</si>
  <si>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</si>
  <si>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</si>
  <si>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</si>
  <si>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</si>
  <si>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</si>
  <si>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</si>
  <si>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</si>
  <si>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</si>
  <si>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</si>
  <si>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</si>
  <si>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</si>
  <si>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</si>
  <si>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</si>
  <si>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</si>
  <si>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</si>
  <si>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</si>
  <si>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</si>
  <si>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</si>
  <si>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</si>
  <si>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</si>
  <si>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</si>
  <si>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</si>
  <si>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</si>
  <si>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</si>
  <si>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</si>
  <si>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</si>
  <si>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</si>
  <si>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</si>
  <si>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</si>
  <si>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</si>
  <si>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</si>
  <si>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</si>
  <si>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</si>
  <si>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</si>
  <si>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</si>
  <si>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</si>
  <si>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</si>
  <si>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</si>
  <si>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</si>
  <si>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</si>
  <si>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</si>
  <si>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</si>
  <si>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</si>
  <si>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</si>
  <si>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</si>
  <si>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</si>
  <si>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</si>
  <si>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</si>
  <si>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</si>
  <si>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</si>
  <si>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</si>
  <si>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</si>
  <si>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</si>
  <si>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</si>
  <si>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</si>
  <si>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</si>
  <si>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</si>
  <si>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</si>
  <si>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</si>
  <si>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</si>
  <si>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</si>
  <si>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</si>
  <si>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</si>
  <si>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</si>
  <si>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</si>
  <si>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</si>
  <si>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</si>
  <si>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</si>
  <si>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</si>
  <si>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</si>
  <si>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</si>
  <si>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</si>
  <si>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</si>
  <si>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</si>
  <si>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</si>
  <si>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</si>
  <si>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</si>
  <si>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</si>
  <si>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</si>
  <si>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</si>
  <si>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</si>
  <si>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</si>
  <si>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</si>
  <si>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</si>
  <si>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</si>
  <si>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</si>
  <si>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</si>
  <si>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</si>
  <si>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</si>
  <si>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</si>
  <si>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</si>
  <si>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</si>
  <si>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</si>
  <si>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</si>
  <si>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</si>
  <si>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</si>
  <si>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</si>
  <si>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</si>
  <si>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</si>
  <si>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</si>
  <si>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</si>
  <si>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</si>
  <si>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</si>
  <si>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</si>
  <si>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</si>
  <si>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</si>
  <si>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</si>
  <si>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</si>
  <si>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</si>
  <si>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</si>
  <si>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</si>
  <si>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</si>
  <si>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</si>
  <si>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</si>
  <si>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</si>
  <si>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</si>
  <si>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</si>
  <si>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</si>
  <si>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</si>
  <si>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</si>
  <si>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</si>
  <si>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</si>
  <si>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</si>
  <si>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</si>
  <si>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</si>
  <si>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</si>
  <si>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</si>
  <si>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</si>
  <si>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</si>
  <si>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</si>
  <si>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</si>
  <si>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</si>
  <si>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</si>
  <si>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</si>
  <si>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</si>
  <si>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</si>
  <si>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</si>
  <si>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</si>
  <si>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</si>
  <si>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</si>
  <si>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</si>
  <si>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</si>
  <si>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</si>
  <si>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</si>
  <si>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</si>
  <si>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</si>
  <si>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</si>
  <si>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</si>
  <si>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</si>
  <si>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</si>
  <si>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</si>
  <si>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</si>
  <si>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</si>
  <si>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</si>
  <si>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</si>
  <si>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</si>
  <si>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</si>
  <si>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</si>
  <si>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</si>
  <si>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</si>
  <si>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</si>
  <si>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</si>
  <si>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</si>
  <si>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</si>
  <si>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</si>
  <si>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</si>
  <si>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</si>
  <si>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</si>
  <si>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</si>
  <si>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</si>
  <si>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</si>
  <si>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</si>
  <si>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</si>
  <si>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</si>
  <si>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</si>
  <si>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</si>
  <si>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</si>
  <si>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</si>
  <si>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</si>
  <si>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</si>
  <si>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</si>
  <si>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</si>
  <si>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</si>
  <si>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</si>
  <si>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</si>
  <si>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</si>
  <si>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</si>
  <si>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</si>
  <si>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</si>
  <si>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</si>
  <si>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</si>
  <si>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</si>
  <si>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</si>
  <si>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</si>
  <si>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</si>
  <si>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</si>
  <si>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</si>
  <si>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</si>
  <si>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</si>
  <si>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</si>
  <si>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</si>
  <si>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</si>
  <si>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</si>
  <si>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</si>
  <si>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</si>
  <si>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</si>
  <si>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</si>
  <si>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</si>
  <si>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</si>
  <si>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</si>
  <si>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</si>
  <si>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</si>
  <si>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</si>
  <si>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</si>
  <si>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</si>
  <si>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</si>
  <si>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</si>
  <si>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</si>
  <si>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</si>
  <si>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</si>
  <si>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</si>
  <si>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</si>
  <si>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</si>
  <si>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</si>
  <si>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</si>
  <si>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</si>
  <si>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</si>
  <si>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</si>
  <si>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</si>
  <si>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</si>
  <si>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</si>
  <si>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</si>
  <si>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</si>
  <si>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</si>
  <si>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</si>
  <si>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</si>
  <si>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</si>
  <si>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</si>
  <si>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</si>
  <si>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</si>
  <si>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</si>
  <si>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</si>
  <si>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</si>
  <si>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</si>
  <si>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</si>
  <si>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</si>
  <si>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</si>
  <si>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</si>
  <si>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</si>
  <si>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</si>
  <si>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</si>
  <si>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</si>
  <si>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</si>
  <si>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</si>
  <si>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</si>
  <si>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</si>
  <si>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</si>
  <si>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</si>
  <si>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</si>
  <si>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</si>
  <si>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</si>
  <si>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</si>
  <si>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</si>
  <si>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</si>
  <si>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</si>
  <si>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</si>
  <si>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</si>
  <si>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</si>
  <si>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</si>
  <si>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</si>
  <si>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</si>
  <si>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</si>
  <si>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</si>
  <si>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</si>
  <si>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</si>
  <si>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</si>
  <si>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</si>
  <si>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</si>
  <si>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</si>
  <si>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</si>
  <si>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</si>
  <si>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</si>
  <si>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</si>
  <si>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</si>
  <si>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</si>
  <si>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</si>
  <si>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</si>
  <si>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</si>
  <si>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</si>
  <si>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</si>
  <si>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</si>
  <si>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</si>
  <si>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</si>
  <si>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</si>
  <si>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</si>
  <si>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</si>
  <si>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</si>
  <si>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</si>
  <si>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</si>
  <si>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</si>
  <si>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</si>
  <si>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</si>
  <si>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</si>
  <si>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</si>
  <si>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</si>
  <si>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</si>
  <si>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</si>
  <si>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</si>
  <si>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</si>
  <si>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</si>
  <si>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</si>
  <si>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</si>
  <si>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</si>
  <si>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</si>
  <si>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</si>
  <si>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</si>
  <si>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</si>
  <si>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</si>
  <si>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</si>
  <si>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</si>
  <si>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</si>
  <si>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</si>
  <si>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</si>
  <si>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</si>
  <si>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</si>
  <si>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</si>
  <si>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</si>
  <si>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</si>
  <si>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</si>
  <si>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</si>
  <si>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</si>
  <si>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</si>
  <si>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</si>
  <si>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</si>
  <si>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</si>
  <si>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</si>
  <si>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</si>
  <si>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</si>
  <si>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</si>
  <si>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</si>
  <si>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</si>
  <si>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</si>
  <si>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</si>
  <si>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</si>
  <si>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</si>
  <si>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</si>
  <si>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</si>
  <si>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</si>
  <si>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</si>
  <si>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</si>
  <si>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</si>
  <si>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</si>
  <si>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</si>
  <si>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</si>
  <si>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</si>
  <si>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</si>
  <si>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</si>
  <si>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</si>
  <si>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</si>
  <si>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</si>
  <si>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</si>
  <si>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</si>
  <si>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</si>
  <si>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</si>
  <si>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</si>
  <si>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</si>
  <si>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</si>
  <si>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</si>
  <si>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</si>
  <si>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</si>
  <si>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</si>
  <si>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</si>
  <si>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</si>
  <si>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</si>
  <si>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</si>
  <si>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</si>
  <si>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</si>
  <si>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</si>
  <si>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</si>
  <si>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</si>
  <si>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</si>
  <si>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</si>
  <si>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</si>
  <si>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</si>
  <si>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</si>
  <si>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</si>
  <si>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</si>
  <si>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</si>
  <si>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</si>
  <si>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</si>
  <si>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</si>
  <si>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</si>
  <si>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</si>
  <si>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</si>
  <si>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</si>
  <si>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</si>
  <si>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</si>
  <si>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</si>
  <si>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</si>
  <si>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</si>
  <si>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</si>
  <si>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</si>
  <si>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</si>
  <si>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</si>
  <si>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</si>
  <si>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</si>
  <si>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</si>
  <si>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</si>
  <si>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</si>
  <si>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</si>
  <si>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</si>
  <si>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</si>
  <si>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</si>
  <si>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</si>
  <si>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</si>
  <si>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</si>
  <si>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</si>
  <si>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</si>
  <si>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</si>
  <si>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</si>
  <si>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</si>
  <si>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</si>
  <si>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</si>
  <si>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</si>
  <si>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</si>
  <si>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</si>
  <si>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</si>
  <si>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</si>
  <si>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</si>
  <si>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</si>
  <si>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</si>
  <si>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</si>
  <si>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</si>
  <si>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</si>
  <si>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</si>
  <si>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</si>
  <si>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</si>
  <si>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</si>
  <si>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</si>
  <si>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</si>
  <si>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</si>
  <si>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</si>
  <si>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</si>
  <si>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</si>
  <si>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</si>
  <si>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</si>
  <si>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</si>
  <si>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</si>
  <si>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</si>
  <si>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</si>
  <si>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</si>
  <si>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</si>
  <si>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</si>
  <si>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</si>
  <si>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</si>
  <si>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</si>
  <si>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</si>
  <si>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</si>
  <si>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</si>
  <si>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</si>
  <si>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</si>
  <si>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</si>
  <si>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</si>
  <si>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</si>
  <si>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</si>
  <si>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</si>
  <si>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</si>
  <si>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</si>
  <si>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</si>
  <si>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</si>
  <si>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</si>
  <si>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</si>
  <si>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</si>
  <si>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</si>
  <si>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</si>
  <si>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</si>
  <si>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</si>
  <si>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</si>
  <si>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</si>
  <si>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</si>
  <si>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</si>
  <si>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</si>
  <si>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</si>
  <si>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</si>
  <si>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</si>
  <si>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</si>
  <si>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</si>
  <si>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</si>
  <si>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</si>
  <si>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</si>
  <si>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</si>
  <si>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</si>
  <si>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</si>
  <si>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</si>
  <si>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</si>
  <si>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</si>
  <si>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</si>
  <si>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</si>
  <si>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</si>
  <si>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</si>
  <si>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</si>
  <si>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</si>
  <si>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</si>
  <si>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</si>
  <si>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</si>
  <si>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</si>
  <si>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</si>
  <si>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</si>
  <si>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</si>
  <si>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</si>
  <si>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</si>
  <si>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</si>
  <si>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</si>
  <si>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</si>
  <si>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</si>
  <si>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</si>
  <si>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</si>
  <si>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</si>
  <si>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</si>
  <si>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</si>
  <si>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</si>
  <si>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</si>
  <si>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</si>
  <si>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</si>
  <si>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</si>
  <si>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</si>
  <si>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</si>
  <si>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</si>
  <si>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</si>
  <si>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</si>
  <si>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</si>
  <si>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</si>
  <si>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</si>
  <si>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</si>
  <si>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</si>
  <si>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</si>
  <si>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</si>
  <si>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</si>
  <si>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</si>
  <si>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</si>
  <si>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</si>
  <si>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</si>
  <si>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</si>
  <si>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</si>
  <si>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</si>
  <si>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</si>
  <si>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</si>
  <si>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</si>
  <si>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</si>
  <si>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</si>
  <si>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</si>
  <si>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</si>
  <si>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</si>
  <si>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</si>
  <si>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</si>
  <si>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</si>
  <si>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</si>
  <si>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</si>
  <si>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</si>
  <si>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</si>
  <si>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</si>
  <si>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</si>
  <si>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</si>
  <si>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</si>
  <si>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</si>
  <si>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</si>
  <si>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</si>
  <si>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</si>
  <si>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</si>
  <si>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</si>
  <si>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</si>
  <si>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</si>
  <si>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</si>
  <si>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</si>
  <si>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</si>
  <si>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</si>
  <si>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</si>
  <si>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</si>
  <si>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</si>
  <si>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</si>
  <si>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</si>
  <si>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</si>
  <si>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</si>
  <si>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</si>
  <si>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</si>
  <si>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</si>
  <si>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</si>
  <si>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</si>
  <si>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</si>
  <si>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</si>
  <si>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</si>
  <si>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</si>
  <si>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</si>
  <si>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</si>
  <si>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</si>
  <si>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</si>
  <si>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</si>
  <si>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</si>
  <si>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</si>
  <si>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</si>
  <si>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</si>
  <si>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</si>
  <si>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</si>
  <si>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</si>
  <si>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</si>
  <si>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</si>
  <si>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</si>
  <si>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</si>
  <si>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</si>
  <si>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</si>
  <si>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</si>
  <si>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</si>
  <si>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</si>
  <si>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</si>
  <si>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</si>
  <si>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</si>
  <si>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</si>
  <si>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</si>
  <si>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</si>
  <si>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</si>
  <si>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</si>
  <si>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</si>
  <si>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</si>
  <si>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</si>
  <si>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</si>
  <si>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</si>
  <si>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</si>
  <si>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</si>
  <si>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</si>
  <si>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</si>
  <si>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</si>
  <si>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</si>
  <si>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</si>
  <si>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</si>
  <si>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</si>
  <si>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</si>
  <si>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</si>
  <si>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</si>
  <si>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</si>
  <si>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</si>
  <si>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</si>
  <si>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</si>
  <si>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</si>
  <si>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</si>
  <si>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</si>
  <si>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</si>
  <si>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</si>
  <si>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</si>
  <si>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</si>
  <si>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</si>
  <si>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</si>
  <si>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</si>
  <si>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</si>
  <si>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</si>
  <si>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</si>
  <si>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</si>
  <si>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</si>
  <si>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</si>
  <si>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</si>
  <si>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</si>
  <si>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</si>
  <si>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</si>
  <si>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</si>
  <si>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</si>
  <si>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</si>
  <si>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</si>
  <si>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</si>
  <si>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</si>
  <si>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</si>
  <si>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</si>
  <si>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</si>
  <si>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</si>
  <si>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</si>
  <si>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</si>
  <si>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</si>
  <si>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</si>
  <si>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</si>
  <si>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</si>
  <si>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</si>
  <si>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</si>
  <si>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</si>
  <si>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</si>
  <si>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</si>
  <si>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</si>
  <si>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</si>
  <si>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</si>
  <si>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</si>
  <si>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</si>
  <si>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</si>
  <si>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</si>
  <si>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</si>
  <si>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</si>
  <si>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</si>
  <si>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</si>
  <si>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</si>
  <si>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</si>
  <si>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</si>
  <si>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</si>
  <si>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</si>
  <si>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</si>
  <si>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</si>
  <si>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</si>
  <si>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</si>
  <si>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</si>
  <si>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</si>
  <si>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</si>
  <si>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</si>
  <si>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</si>
  <si>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</si>
  <si>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</si>
  <si>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</si>
  <si>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</si>
  <si>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</si>
  <si>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</si>
  <si>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</si>
  <si>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</si>
  <si>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</si>
  <si>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</si>
  <si>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</si>
  <si>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</si>
  <si>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</si>
  <si>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</si>
  <si>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</si>
  <si>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</si>
  <si>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</si>
  <si>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</si>
  <si>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</si>
  <si>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</si>
  <si>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</si>
  <si>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</si>
  <si>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</si>
  <si>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</si>
  <si>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</si>
  <si>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</si>
  <si>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</si>
  <si>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</si>
  <si>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</si>
  <si>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</si>
  <si>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</si>
  <si>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</si>
  <si>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</si>
  <si>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</si>
  <si>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</si>
  <si>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</si>
  <si>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</si>
  <si>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</si>
  <si>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</si>
  <si>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</si>
  <si>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</si>
  <si>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</si>
  <si>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</si>
  <si>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</si>
  <si>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</si>
  <si>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</si>
  <si>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</si>
  <si>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</si>
  <si>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</si>
  <si>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</si>
  <si>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</si>
  <si>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</si>
  <si>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</si>
  <si>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</si>
  <si>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</si>
  <si>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</si>
  <si>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</si>
  <si>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</si>
  <si>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</si>
  <si>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</si>
  <si>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</si>
  <si>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</si>
  <si>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</si>
  <si>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</si>
  <si>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</si>
  <si>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</si>
  <si>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</si>
  <si>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</si>
  <si>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</si>
  <si>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</si>
  <si>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</si>
  <si>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</si>
  <si>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</si>
  <si>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</si>
  <si>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</si>
  <si>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</si>
  <si>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</si>
  <si>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</si>
  <si>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</si>
  <si>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</si>
  <si>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</si>
  <si>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</si>
  <si>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</si>
  <si>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</si>
  <si>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</si>
  <si>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</si>
  <si>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</si>
  <si>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</si>
  <si>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</si>
  <si>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</si>
  <si>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</si>
  <si>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</si>
  <si>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</si>
  <si>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</si>
  <si>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</si>
  <si>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</si>
  <si>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</si>
  <si>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</si>
  <si>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</si>
  <si>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</si>
  <si>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</si>
  <si>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</si>
  <si>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</si>
  <si>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</si>
  <si>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</si>
  <si>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</si>
  <si>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</si>
  <si>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</si>
  <si>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</si>
  <si>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</si>
  <si>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</si>
  <si>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</si>
  <si>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</si>
  <si>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</si>
  <si>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</si>
  <si>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</si>
  <si>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</si>
  <si>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</si>
  <si>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</si>
  <si>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</si>
  <si>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</si>
  <si>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</si>
  <si>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</si>
  <si>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</si>
  <si>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</si>
  <si>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</si>
  <si>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</si>
  <si>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</si>
  <si>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</si>
  <si>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</si>
  <si>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</si>
  <si>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</si>
  <si>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</si>
  <si>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</si>
  <si>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</si>
  <si>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</si>
  <si>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</si>
  <si>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</si>
  <si>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</si>
  <si>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</si>
  <si>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</si>
  <si>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</si>
  <si>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</si>
  <si>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</si>
  <si>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</si>
  <si>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</si>
  <si>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</si>
  <si>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</si>
  <si>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</si>
  <si>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</si>
  <si>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</si>
  <si>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</si>
  <si>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</si>
  <si>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</si>
  <si>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</si>
  <si>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</si>
  <si>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</si>
  <si>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</si>
  <si>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</si>
  <si>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</si>
  <si>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</si>
  <si>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</si>
  <si>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</si>
  <si>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</si>
  <si>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</si>
  <si>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</si>
  <si>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</si>
  <si>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</si>
  <si>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</si>
  <si>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</si>
  <si>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</si>
  <si>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</si>
  <si>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</si>
  <si>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</si>
  <si>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</si>
  <si>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</si>
  <si>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</si>
  <si>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</si>
  <si>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</si>
  <si>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</si>
  <si>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</si>
  <si>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</si>
  <si>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</si>
  <si>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</si>
  <si>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</si>
  <si>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</si>
  <si>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</si>
  <si>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</si>
  <si>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</si>
  <si>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</si>
  <si>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</si>
  <si>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</si>
  <si>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</si>
  <si>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</si>
  <si>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</si>
  <si>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</si>
  <si>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</si>
  <si>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</si>
  <si>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</si>
  <si>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</si>
  <si>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</si>
  <si>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</si>
  <si>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</si>
  <si>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</si>
  <si>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</si>
  <si>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</si>
  <si>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</si>
  <si>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</si>
  <si>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</si>
  <si>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</si>
  <si>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</si>
  <si>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</si>
  <si>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</si>
  <si>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</si>
  <si>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</si>
  <si>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</si>
  <si>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</si>
  <si>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</si>
  <si>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</si>
  <si>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</si>
  <si>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</si>
  <si>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</si>
  <si>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</si>
  <si>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</si>
  <si>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</si>
  <si>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</si>
  <si>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</si>
  <si>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</si>
  <si>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</si>
  <si>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</si>
  <si>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</si>
  <si>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</si>
  <si>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</si>
  <si>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</si>
  <si>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</si>
  <si>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</si>
  <si>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</si>
  <si>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</si>
  <si>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</si>
  <si>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</si>
  <si>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</si>
  <si>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</si>
  <si>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</si>
  <si>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</si>
  <si>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</si>
  <si>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</si>
  <si>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</si>
  <si>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</si>
  <si>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</si>
  <si>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</si>
  <si>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</si>
  <si>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</si>
  <si>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</si>
  <si>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</si>
  <si>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</si>
  <si>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</si>
  <si>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</si>
  <si>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</si>
  <si>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</si>
  <si>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</si>
  <si>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</si>
  <si>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</si>
  <si>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</si>
  <si>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</si>
  <si>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</si>
  <si>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</si>
  <si>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</si>
  <si>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</si>
  <si>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</si>
  <si>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</si>
  <si>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</si>
  <si>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</si>
  <si>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</si>
  <si>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</si>
  <si>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</si>
  <si>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</si>
  <si>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</si>
  <si>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</si>
  <si>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</si>
  <si>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</si>
  <si>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</si>
  <si>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</si>
  <si>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</si>
  <si>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</si>
  <si>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</si>
  <si>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</si>
  <si>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</si>
  <si>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</si>
  <si>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</si>
  <si>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</si>
  <si>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</si>
  <si>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</si>
  <si>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</si>
  <si>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</si>
  <si>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</si>
  <si>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</si>
  <si>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</si>
  <si>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</si>
  <si>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</si>
  <si>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</si>
  <si>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</si>
  <si>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</si>
  <si>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</si>
  <si>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</si>
  <si>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</si>
  <si>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</si>
  <si>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</si>
  <si>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</si>
  <si>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</si>
  <si>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</si>
  <si>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</si>
  <si>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</si>
  <si>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</si>
  <si>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</si>
  <si>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</si>
  <si>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</si>
  <si>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</si>
  <si>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</si>
  <si>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</si>
  <si>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</si>
  <si>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</si>
  <si>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</si>
  <si>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</si>
  <si>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</si>
  <si>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</si>
  <si>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</si>
  <si>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</si>
  <si>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</si>
  <si>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</si>
  <si>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</si>
  <si>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</si>
  <si>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</si>
  <si>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</si>
  <si>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</si>
  <si>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</si>
  <si>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</si>
  <si>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</si>
  <si>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</si>
  <si>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</si>
  <si>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</si>
  <si>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</si>
  <si>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</si>
  <si>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</si>
  <si>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</si>
  <si>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</si>
  <si>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</si>
  <si>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</si>
  <si>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</si>
  <si>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</si>
  <si>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</si>
  <si>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</si>
  <si>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</si>
  <si>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</si>
  <si>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</si>
  <si>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</si>
  <si>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</si>
  <si>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</si>
  <si>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</si>
  <si>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</si>
  <si>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</si>
  <si>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</si>
  <si>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</si>
  <si>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</si>
  <si>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</si>
  <si>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</si>
  <si>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</si>
  <si>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</si>
  <si>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</si>
  <si>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</si>
  <si>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</si>
  <si>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</si>
  <si>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</si>
  <si>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</si>
  <si>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</si>
  <si>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</si>
  <si>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</si>
  <si>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</si>
  <si>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</si>
  <si>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</si>
  <si>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</si>
  <si>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</si>
  <si>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</si>
  <si>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</si>
  <si>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</si>
  <si>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</si>
  <si>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</si>
  <si>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</si>
  <si>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</si>
  <si>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</si>
  <si>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</si>
  <si>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</si>
  <si>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</si>
  <si>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</si>
  <si>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</si>
  <si>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</si>
  <si>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</si>
  <si>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</si>
  <si>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</si>
  <si>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</si>
  <si>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</si>
  <si>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</si>
  <si>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</si>
  <si>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</si>
  <si>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</si>
  <si>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</si>
  <si>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</si>
  <si>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</si>
  <si>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</si>
  <si>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</si>
  <si>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</si>
  <si>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</si>
  <si>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</si>
  <si>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</si>
  <si>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</si>
  <si>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</si>
  <si>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</si>
  <si>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</si>
  <si>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</si>
  <si>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</si>
  <si>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</si>
  <si>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</si>
  <si>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</si>
  <si>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</si>
  <si>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</si>
  <si>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</si>
  <si>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</si>
  <si>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</si>
  <si>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</si>
  <si>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</si>
  <si>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</si>
  <si>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</si>
  <si>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</si>
  <si>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</si>
  <si>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</si>
  <si>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</si>
  <si>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</si>
  <si>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</si>
  <si>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</si>
  <si>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</si>
  <si>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</si>
  <si>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</si>
  <si>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</si>
  <si>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</si>
  <si>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</si>
  <si>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</si>
  <si>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</si>
  <si>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</si>
  <si>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</si>
  <si>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</si>
  <si>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</si>
  <si>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</si>
  <si>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</si>
  <si>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</si>
  <si>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</si>
  <si>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</si>
  <si>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</si>
  <si>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</si>
  <si>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</si>
  <si>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</si>
  <si>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</si>
  <si>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</si>
  <si>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</si>
  <si>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</si>
  <si>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</si>
  <si>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</si>
  <si>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</si>
  <si>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</si>
  <si>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</si>
  <si>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</si>
  <si>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</si>
  <si>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</si>
  <si>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</si>
  <si>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</si>
  <si>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</si>
  <si>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</si>
  <si>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</si>
  <si>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</si>
  <si>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</si>
  <si>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</si>
  <si>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</si>
  <si>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</si>
  <si>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</si>
  <si>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</si>
  <si>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</si>
  <si>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</si>
  <si>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</si>
  <si>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</si>
  <si>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</si>
  <si>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</si>
  <si>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</si>
  <si>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</si>
  <si>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</si>
  <si>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</si>
  <si>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</si>
  <si>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</si>
  <si>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</si>
  <si>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</si>
  <si>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</si>
  <si>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</si>
  <si>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</si>
  <si>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</si>
  <si>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</si>
  <si>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</si>
  <si>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</si>
  <si>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</si>
  <si>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</si>
  <si>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</si>
  <si>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</si>
  <si>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</si>
  <si>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</si>
  <si>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</si>
  <si>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</si>
  <si>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</si>
  <si>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</si>
  <si>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</si>
  <si>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</si>
  <si>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</si>
  <si>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</si>
  <si>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</si>
  <si>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</si>
  <si>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</si>
  <si>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</si>
  <si>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</si>
  <si>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</si>
  <si>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</si>
  <si>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</si>
  <si>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</si>
  <si>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</si>
  <si>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</si>
  <si>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</si>
  <si>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</si>
  <si>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</si>
  <si>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</si>
  <si>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</si>
  <si>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</si>
  <si>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</si>
  <si>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</si>
  <si>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</si>
  <si>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</si>
  <si>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</si>
  <si>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</si>
  <si>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</si>
  <si>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</si>
  <si>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</si>
  <si>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</si>
  <si>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</si>
  <si>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</si>
  <si>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</si>
  <si>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</si>
  <si>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</si>
  <si>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</si>
  <si>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</si>
  <si>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</si>
  <si>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</si>
  <si>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</si>
  <si>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</si>
  <si>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</si>
  <si>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</si>
  <si>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</si>
  <si>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</si>
  <si>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</si>
  <si>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</si>
  <si>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</si>
  <si>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</si>
  <si>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</si>
  <si>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</si>
  <si>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</si>
  <si>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</si>
  <si>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</si>
  <si>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</si>
  <si>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</si>
  <si>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</si>
  <si>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</si>
  <si>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</si>
  <si>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</si>
  <si>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</si>
  <si>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</si>
  <si>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</si>
  <si>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</si>
  <si>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</si>
  <si>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</si>
  <si>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</si>
  <si>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</si>
  <si>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</si>
  <si>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</si>
  <si>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</si>
  <si>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</si>
  <si>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</si>
  <si>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</si>
  <si>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</si>
  <si>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</si>
  <si>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</si>
  <si>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</si>
  <si>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</si>
  <si>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</si>
  <si>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</si>
  <si>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</si>
  <si>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</si>
  <si>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</si>
  <si>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</si>
  <si>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</si>
  <si>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</si>
  <si>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</si>
  <si>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</si>
  <si>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</si>
  <si>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</si>
  <si>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</si>
  <si>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</si>
  <si>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</si>
  <si>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</si>
  <si>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</si>
  <si>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</si>
  <si>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</si>
  <si>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</si>
  <si>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</si>
  <si>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</si>
  <si>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</si>
  <si>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</si>
  <si>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</si>
  <si>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</si>
  <si>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</si>
  <si>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</si>
  <si>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</si>
  <si>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</si>
  <si>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</si>
  <si>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</si>
  <si>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</si>
  <si>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</si>
  <si>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</si>
  <si>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</si>
  <si>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</si>
  <si>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</si>
  <si>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</si>
  <si>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</si>
  <si>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</si>
  <si>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</si>
  <si>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</si>
  <si>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</si>
  <si>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</si>
  <si>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</si>
  <si>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</si>
  <si>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</si>
  <si>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</si>
  <si>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</si>
  <si>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</si>
  <si>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</si>
  <si>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</si>
  <si>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</si>
  <si>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</si>
  <si>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</si>
  <si>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</si>
  <si>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</si>
  <si>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</si>
  <si>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</si>
  <si>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</si>
  <si>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</si>
  <si>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</si>
  <si>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</si>
  <si>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</si>
  <si>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</si>
  <si>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</si>
  <si>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</si>
  <si>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</si>
  <si>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</si>
  <si>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</si>
  <si>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</si>
  <si>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</si>
  <si>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</si>
  <si>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</si>
  <si>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</si>
  <si>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</si>
  <si>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</si>
  <si>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</si>
  <si>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</si>
  <si>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</si>
  <si>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</si>
  <si>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</si>
  <si>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</si>
  <si>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</si>
  <si>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</si>
  <si>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</si>
  <si>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</si>
  <si>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</si>
  <si>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</si>
  <si>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</si>
  <si>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</si>
  <si>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</si>
  <si>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</si>
  <si>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</si>
  <si>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</si>
  <si>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</si>
  <si>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</si>
  <si>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</si>
  <si>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</si>
  <si>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</si>
  <si>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</si>
  <si>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</si>
  <si>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</si>
  <si>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</si>
  <si>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</si>
  <si>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</si>
  <si>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</si>
  <si>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</si>
  <si>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</si>
  <si>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</si>
  <si>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</si>
  <si>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</si>
  <si>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</si>
  <si>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</si>
  <si>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</si>
  <si>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</si>
  <si>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</si>
  <si>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</si>
  <si>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</si>
  <si>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</si>
  <si>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</si>
  <si>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</si>
  <si>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</si>
  <si>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</si>
  <si>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</si>
  <si>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</si>
  <si>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</si>
  <si>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</si>
  <si>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</si>
  <si>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</si>
  <si>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</si>
  <si>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</si>
  <si>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</si>
  <si>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</si>
  <si>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</si>
  <si>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</si>
  <si>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</si>
  <si>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</si>
  <si>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</si>
  <si>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</si>
  <si>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</si>
  <si>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</si>
  <si>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</si>
  <si>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</si>
  <si>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</si>
  <si>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</si>
  <si>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</si>
  <si>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</si>
  <si>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</si>
  <si>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</si>
  <si>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</si>
  <si>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</si>
  <si>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</si>
  <si>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</si>
  <si>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</si>
  <si>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</si>
  <si>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</si>
  <si>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</si>
  <si>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</si>
  <si>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</si>
  <si>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</si>
  <si>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</si>
  <si>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</si>
  <si>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</si>
  <si>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</si>
  <si>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</si>
  <si>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</si>
  <si>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</si>
  <si>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</si>
  <si>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</si>
  <si>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</si>
  <si>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</si>
  <si>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</si>
  <si>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</si>
  <si>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</si>
  <si>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</si>
  <si>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</si>
  <si>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</si>
  <si>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</si>
  <si>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</si>
  <si>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</si>
  <si>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</si>
  <si>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</si>
  <si>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</si>
  <si>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</si>
  <si>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</si>
  <si>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</si>
  <si>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</si>
  <si>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</si>
  <si>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</si>
  <si>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</si>
  <si>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</si>
  <si>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</si>
  <si>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</si>
  <si>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</si>
  <si>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</si>
  <si>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</si>
  <si>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</si>
  <si>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</si>
  <si>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</si>
  <si>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</si>
  <si>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</si>
  <si>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</si>
  <si>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</si>
  <si>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</si>
  <si>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</si>
  <si>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</si>
  <si>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</si>
  <si>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</si>
  <si>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</si>
  <si>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</si>
  <si>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</si>
  <si>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</si>
  <si>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</si>
  <si>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</si>
  <si>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</si>
  <si>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</si>
  <si>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</si>
  <si>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</si>
  <si>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</si>
  <si>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</si>
  <si>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</si>
  <si>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</si>
  <si>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</si>
  <si>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</si>
  <si>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</si>
  <si>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</si>
  <si>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</si>
  <si>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</si>
  <si>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</si>
  <si>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</si>
  <si>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</si>
  <si>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</si>
  <si>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</si>
  <si>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</si>
  <si>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</si>
  <si>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</si>
  <si>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</si>
  <si>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</si>
  <si>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</si>
  <si>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</si>
  <si>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</si>
  <si>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</si>
  <si>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</si>
  <si>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</si>
  <si>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</si>
  <si>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</si>
  <si>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</si>
  <si>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</si>
  <si>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</si>
  <si>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</si>
  <si>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</si>
  <si>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</si>
  <si>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</si>
  <si>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</si>
  <si>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</si>
  <si>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</si>
  <si>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</si>
  <si>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</si>
  <si>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</si>
  <si>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</si>
  <si>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</si>
  <si>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</si>
  <si>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</si>
  <si>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</si>
  <si>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</si>
  <si>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</si>
  <si>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</si>
  <si>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</si>
  <si>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</si>
  <si>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</si>
  <si>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</si>
  <si>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</si>
  <si>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</si>
  <si>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</si>
  <si>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</si>
  <si>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</si>
  <si>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</si>
  <si>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</si>
  <si>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</si>
  <si>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</si>
  <si>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</si>
  <si>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</si>
  <si>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</si>
  <si>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</si>
  <si>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</si>
  <si>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</si>
  <si>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</si>
  <si>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</si>
  <si>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</si>
  <si>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</si>
  <si>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</si>
  <si>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</si>
  <si>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</si>
  <si>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</si>
  <si>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</si>
  <si>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</si>
  <si>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</si>
  <si>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</si>
  <si>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</si>
  <si>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</si>
  <si>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</si>
  <si>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</si>
  <si>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</si>
  <si>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</si>
  <si>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</si>
  <si>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</si>
  <si>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</si>
  <si>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</si>
  <si>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</si>
  <si>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</si>
  <si>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</si>
  <si>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</si>
  <si>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</si>
  <si>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</si>
  <si>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</si>
  <si>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</si>
  <si>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</si>
  <si>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</si>
  <si>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</si>
  <si>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</si>
  <si>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</si>
  <si>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</si>
  <si>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</si>
  <si>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</si>
  <si>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</si>
  <si>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</si>
  <si>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</si>
  <si>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</si>
  <si>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</si>
  <si>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</si>
  <si>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</si>
  <si>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</si>
  <si>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</si>
  <si>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</si>
  <si>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</si>
  <si>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</si>
  <si>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</si>
  <si>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</si>
  <si>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</si>
  <si>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</si>
  <si>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</si>
  <si>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</si>
  <si>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</si>
  <si>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</si>
  <si>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</si>
  <si>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</si>
  <si>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</si>
  <si>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</si>
  <si>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</si>
  <si>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</si>
  <si>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</si>
  <si>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</si>
  <si>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</si>
  <si>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</si>
  <si>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</si>
  <si>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</si>
  <si>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</si>
  <si>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</si>
  <si>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</si>
  <si>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</si>
  <si>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</si>
  <si>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</si>
  <si>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</si>
  <si>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</si>
  <si>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</si>
  <si>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</si>
  <si>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</si>
  <si>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</si>
  <si>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</si>
  <si>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</si>
  <si>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</si>
  <si>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</si>
  <si>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</si>
  <si>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</si>
  <si>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</si>
  <si>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</si>
  <si>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</si>
  <si>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</si>
  <si>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</si>
  <si>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</si>
  <si>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</si>
  <si>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</si>
  <si>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</si>
  <si>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</si>
  <si>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</si>
  <si>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</si>
  <si>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</si>
  <si>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</si>
  <si>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</si>
  <si>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</si>
  <si>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</si>
  <si>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</si>
  <si>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</si>
  <si>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</si>
  <si>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</si>
  <si>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</si>
  <si>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</si>
  <si>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</si>
  <si>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</si>
  <si>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</si>
  <si>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</si>
  <si>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</si>
  <si>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</si>
  <si>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</si>
  <si>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</si>
  <si>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</si>
  <si>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</si>
  <si>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</si>
  <si>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</si>
  <si>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</si>
  <si>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</si>
  <si>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</si>
  <si>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</si>
  <si>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</si>
  <si>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</si>
  <si>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</si>
  <si>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</si>
  <si>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</si>
  <si>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</si>
  <si>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</si>
  <si>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</si>
  <si>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</si>
  <si>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</si>
  <si>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</si>
  <si>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</si>
  <si>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</si>
  <si>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</si>
  <si>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</si>
  <si>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</si>
  <si>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</si>
  <si>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</si>
  <si>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</si>
  <si>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</si>
  <si>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</si>
  <si>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</si>
  <si>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</si>
  <si>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</si>
  <si>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</si>
  <si>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</si>
  <si>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</si>
  <si>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</si>
  <si>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</si>
  <si>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</si>
  <si>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</si>
  <si>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</si>
  <si>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</si>
  <si>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</si>
  <si>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</si>
  <si>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</si>
  <si>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</si>
  <si>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</si>
  <si>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</si>
  <si>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</si>
  <si>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</si>
  <si>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</si>
  <si>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</si>
  <si>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</si>
  <si>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</si>
  <si>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</si>
  <si>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</si>
  <si>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</si>
  <si>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</si>
  <si>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</si>
  <si>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</si>
  <si>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</si>
  <si>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</si>
  <si>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</si>
  <si>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</si>
  <si>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</si>
  <si>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</si>
  <si>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</si>
  <si>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</si>
  <si>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</si>
  <si>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</si>
  <si>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</si>
  <si>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</si>
  <si>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</si>
  <si>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</si>
  <si>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</si>
  <si>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</si>
  <si>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</si>
  <si>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</si>
  <si>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</si>
  <si>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</si>
  <si>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</si>
  <si>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</si>
  <si>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</si>
  <si>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</si>
  <si>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</si>
  <si>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</si>
  <si>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</si>
  <si>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</si>
  <si>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</si>
  <si>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</si>
  <si>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</si>
  <si>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</si>
  <si>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</si>
  <si>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</si>
  <si>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</si>
  <si>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</si>
  <si>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</si>
  <si>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</si>
  <si>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</si>
  <si>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</si>
  <si>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</si>
  <si>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</si>
  <si>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</si>
  <si>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</si>
  <si>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</si>
  <si>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</si>
  <si>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</si>
  <si>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</si>
  <si>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</si>
  <si>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</si>
  <si>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</si>
  <si>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</si>
  <si>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</si>
  <si>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</si>
  <si>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</si>
  <si>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</si>
  <si>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</si>
  <si>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</si>
  <si>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</si>
  <si>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</si>
  <si>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</si>
  <si>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</si>
  <si>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</si>
  <si>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</si>
  <si>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</si>
  <si>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</si>
  <si>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</si>
  <si>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</si>
  <si>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</si>
  <si>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</si>
  <si>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</si>
  <si>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</si>
  <si>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</si>
  <si>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</si>
  <si>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</si>
  <si>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</si>
  <si>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</si>
  <si>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</si>
  <si>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</si>
  <si>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</si>
  <si>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</si>
  <si>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</si>
  <si>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</si>
  <si>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</si>
  <si>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</si>
  <si>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</si>
  <si>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</si>
  <si>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</si>
  <si>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</si>
  <si>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</si>
  <si>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</si>
  <si>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</si>
  <si>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</si>
  <si>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</si>
  <si>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</si>
  <si>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</si>
  <si>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</si>
  <si>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</si>
  <si>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</si>
  <si>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</si>
  <si>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</si>
  <si>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</si>
  <si>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</si>
  <si>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</si>
  <si>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</si>
  <si>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</si>
  <si>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</si>
  <si>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</si>
  <si>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</si>
  <si>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</si>
  <si>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</si>
  <si>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</si>
  <si>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</si>
  <si>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</si>
  <si>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</si>
  <si>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</si>
  <si>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</si>
  <si>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</si>
  <si>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</si>
  <si>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</si>
  <si>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</si>
  <si>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</si>
  <si>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</si>
  <si>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</si>
  <si>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</si>
  <si>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</si>
  <si>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</si>
  <si>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</si>
  <si>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</si>
  <si>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</si>
  <si>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</si>
  <si>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</si>
  <si>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</si>
  <si>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</si>
  <si>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</si>
  <si>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</si>
  <si>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</si>
  <si>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</si>
  <si>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</si>
  <si>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</si>
  <si>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</si>
  <si>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</si>
  <si>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</si>
  <si>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</si>
  <si>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</si>
  <si>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</si>
  <si>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</si>
  <si>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</si>
  <si>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</si>
  <si>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</si>
  <si>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</si>
  <si>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</si>
  <si>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</si>
  <si>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</si>
  <si>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</si>
  <si>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</si>
  <si>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</si>
  <si>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</si>
  <si>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</si>
  <si>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</si>
  <si>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</si>
  <si>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</si>
  <si>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</si>
  <si>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</si>
  <si>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</si>
  <si>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</si>
  <si>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</si>
  <si>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</si>
  <si>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</si>
  <si>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</si>
  <si>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</si>
  <si>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</si>
  <si>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</si>
  <si>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</si>
  <si>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</si>
  <si>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</si>
  <si>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</si>
  <si>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</si>
  <si>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</si>
  <si>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</si>
  <si>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</si>
  <si>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</si>
  <si>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</si>
  <si>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</si>
  <si>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</si>
  <si>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</si>
  <si>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</si>
  <si>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</si>
  <si>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</si>
  <si>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</si>
  <si>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</si>
  <si>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</si>
  <si>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</si>
  <si>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</si>
  <si>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</si>
  <si>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</si>
  <si>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</si>
  <si>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</si>
  <si>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</si>
  <si>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</si>
  <si>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</si>
  <si>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</si>
  <si>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</si>
  <si>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</si>
  <si>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</si>
  <si>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</si>
  <si>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</si>
  <si>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</si>
  <si>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</si>
  <si>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</si>
  <si>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</si>
  <si>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</si>
  <si>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</si>
  <si>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</si>
  <si>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</si>
  <si>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</si>
  <si>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</si>
  <si>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</si>
  <si>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</si>
  <si>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</si>
  <si>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</si>
  <si>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</si>
  <si>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</si>
  <si>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</si>
  <si>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</si>
  <si>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</si>
  <si>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</si>
  <si>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</si>
  <si>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</si>
  <si>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</si>
  <si>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</si>
  <si>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</si>
  <si>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</si>
  <si>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</si>
  <si>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</si>
  <si>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</si>
  <si>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</si>
  <si>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</si>
  <si>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</si>
  <si>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</si>
  <si>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</si>
  <si>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</si>
  <si>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</si>
  <si>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</si>
  <si>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</si>
  <si>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</si>
  <si>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</si>
  <si>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</si>
  <si>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</si>
  <si>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</si>
  <si>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</si>
  <si>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</si>
  <si>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</si>
  <si>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</si>
  <si>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</si>
  <si>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</si>
  <si>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</si>
  <si>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</si>
  <si>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</si>
  <si>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</si>
  <si>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</si>
  <si>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</si>
  <si>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</si>
  <si>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</si>
  <si>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</si>
  <si>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</si>
  <si>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</si>
  <si>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</si>
  <si>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</si>
  <si>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</si>
  <si>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</si>
  <si>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</si>
  <si>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</si>
  <si>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</si>
  <si>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</si>
  <si>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</si>
  <si>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</si>
  <si>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</si>
  <si>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</si>
  <si>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</si>
  <si>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</si>
  <si>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</si>
  <si>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</si>
  <si>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</si>
  <si>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</si>
  <si>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</si>
  <si>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</si>
  <si>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</si>
  <si>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</si>
  <si>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</si>
  <si>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</si>
  <si>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</si>
  <si>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</si>
  <si>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</si>
  <si>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</si>
  <si>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</si>
  <si>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</si>
  <si>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</si>
  <si>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</si>
  <si>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</si>
  <si>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</si>
  <si>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</si>
  <si>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</si>
  <si>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</si>
  <si>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</si>
  <si>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</si>
  <si>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</si>
  <si>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</si>
  <si>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</si>
  <si>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</si>
  <si>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</si>
  <si>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</si>
  <si>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</si>
  <si>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</si>
  <si>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</si>
  <si>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</si>
  <si>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</si>
  <si>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</si>
  <si>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</si>
  <si>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</si>
  <si>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</si>
  <si>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</si>
  <si>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</si>
  <si>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</si>
  <si>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</si>
  <si>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</si>
  <si>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</si>
  <si>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</si>
  <si>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</si>
  <si>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</si>
  <si>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</si>
  <si>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</si>
  <si>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</si>
  <si>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</si>
  <si>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</si>
  <si>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</si>
  <si>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</si>
  <si>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</si>
  <si>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</si>
  <si>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</si>
  <si>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</si>
  <si>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</si>
  <si>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</si>
  <si>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</si>
  <si>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</si>
  <si>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</si>
  <si>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</si>
  <si>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</si>
  <si>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</si>
  <si>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</si>
  <si>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</si>
  <si>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</si>
  <si>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</si>
  <si>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</si>
  <si>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</si>
  <si>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</si>
  <si>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</si>
  <si>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</si>
  <si>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</si>
  <si>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</si>
  <si>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</si>
  <si>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</si>
  <si>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</si>
  <si>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</si>
  <si>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</si>
  <si>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</si>
  <si>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</si>
  <si>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</si>
  <si>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</si>
  <si>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</si>
  <si>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</si>
  <si>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</si>
  <si>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</si>
  <si>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</si>
  <si>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</si>
  <si>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</si>
  <si>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</si>
  <si>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</si>
  <si>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</si>
  <si>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</si>
  <si>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</si>
  <si>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</si>
  <si>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</si>
  <si>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</si>
  <si>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</si>
  <si>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</si>
  <si>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</si>
  <si>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</si>
  <si>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</si>
  <si>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</si>
  <si>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</si>
  <si>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</si>
  <si>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</si>
  <si>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</si>
  <si>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</si>
  <si>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</si>
  <si>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</si>
  <si>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</si>
  <si>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</si>
  <si>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</si>
  <si>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</si>
  <si>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</si>
  <si>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</si>
  <si>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</si>
  <si>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</si>
  <si>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</si>
  <si>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</si>
  <si>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</si>
  <si>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</si>
  <si>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</si>
  <si>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</si>
  <si>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</si>
  <si>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</si>
  <si>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</si>
  <si>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</si>
  <si>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</si>
  <si>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</si>
  <si>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</si>
  <si>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</si>
  <si>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</si>
  <si>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</si>
  <si>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</si>
  <si>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</si>
  <si>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</si>
  <si>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</si>
  <si>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</si>
  <si>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</si>
  <si>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</si>
  <si>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</si>
  <si>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</si>
  <si>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</si>
  <si>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</si>
  <si>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</si>
  <si>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</si>
  <si>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</si>
  <si>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</si>
  <si>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</si>
  <si>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</si>
  <si>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</si>
  <si>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</si>
  <si>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</si>
  <si>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</si>
  <si>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</si>
  <si>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</si>
  <si>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</si>
  <si>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</si>
  <si>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</si>
  <si>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</si>
  <si>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</si>
  <si>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</si>
  <si>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</si>
  <si>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</si>
  <si>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</si>
  <si>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</si>
  <si>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</si>
  <si>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</si>
  <si>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</si>
  <si>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</si>
  <si>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</si>
  <si>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</si>
  <si>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</si>
  <si>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</si>
  <si>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</si>
  <si>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</si>
  <si>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</si>
  <si>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</si>
  <si>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</si>
  <si>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</si>
  <si>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</si>
  <si>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</si>
  <si>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</si>
  <si>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</si>
  <si>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</si>
  <si>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</si>
  <si>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</si>
  <si>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</si>
  <si>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</si>
  <si>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</si>
  <si>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</si>
  <si>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</si>
  <si>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</si>
  <si>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</si>
  <si>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</si>
  <si>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</si>
  <si>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</si>
  <si>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</si>
  <si>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</si>
  <si>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</si>
  <si>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</si>
  <si>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</si>
  <si>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</si>
  <si>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</si>
  <si>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</si>
  <si>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</si>
  <si>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</si>
  <si>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</si>
  <si>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</si>
  <si>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</si>
  <si>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</si>
  <si>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</si>
  <si>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</si>
  <si>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</si>
  <si>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</si>
  <si>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</si>
  <si>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</si>
  <si>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</si>
  <si>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</si>
  <si>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</si>
  <si>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</si>
  <si>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</si>
  <si>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</si>
  <si>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</si>
  <si>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</si>
  <si>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</si>
  <si>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</si>
  <si>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</si>
  <si>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</si>
  <si>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</si>
  <si>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</si>
  <si>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</si>
  <si>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</si>
  <si>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</si>
  <si>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</si>
  <si>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</si>
  <si>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</si>
  <si>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</si>
  <si>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</si>
  <si>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</si>
  <si>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</si>
  <si>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</si>
  <si>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</si>
  <si>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</si>
  <si>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</si>
  <si>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</si>
  <si>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</si>
  <si>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</si>
  <si>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</si>
  <si>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</si>
  <si>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</si>
  <si>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</si>
  <si>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</si>
  <si>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</si>
  <si>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</si>
  <si>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</si>
  <si>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</si>
  <si>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</si>
  <si>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</si>
  <si>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</si>
  <si>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</si>
  <si>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</si>
  <si>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</si>
  <si>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</si>
  <si>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</si>
  <si>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</si>
  <si>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</si>
  <si>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</si>
  <si>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</si>
  <si>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</si>
  <si>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</si>
  <si>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</si>
  <si>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</si>
  <si>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</si>
  <si>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</si>
  <si>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</si>
  <si>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</si>
  <si>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</si>
  <si>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</si>
  <si>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</si>
  <si>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</si>
  <si>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</si>
  <si>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</si>
  <si>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</si>
  <si>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</si>
  <si>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</si>
  <si>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</si>
  <si>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</si>
  <si>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</si>
  <si>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</si>
  <si>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</si>
  <si>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</si>
  <si>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</si>
  <si>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</si>
  <si>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</si>
  <si>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</si>
  <si>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</si>
  <si>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</si>
  <si>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</si>
  <si>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</si>
  <si>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</si>
  <si>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</si>
  <si>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</si>
  <si>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</si>
  <si>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</si>
  <si>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</si>
  <si>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</si>
  <si>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</si>
  <si>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</si>
  <si>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</si>
  <si>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</si>
  <si>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</si>
  <si>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</si>
  <si>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</si>
  <si>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</si>
  <si>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</si>
  <si>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</si>
  <si>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</si>
  <si>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</si>
  <si>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</si>
  <si>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</si>
  <si>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</si>
  <si>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</si>
  <si>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</si>
  <si>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</si>
  <si>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</si>
  <si>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</si>
  <si>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</si>
  <si>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</si>
  <si>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</si>
  <si>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</si>
  <si>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</si>
  <si>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</si>
  <si>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</si>
  <si>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</si>
  <si>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</si>
  <si>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</si>
  <si>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</si>
  <si>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</si>
  <si>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</si>
  <si>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</si>
  <si>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</si>
  <si>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</si>
  <si>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</si>
  <si>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</si>
  <si>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</si>
  <si>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</si>
  <si>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</si>
  <si>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</si>
  <si>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</si>
  <si>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</si>
  <si>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</si>
  <si>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</si>
  <si>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</si>
  <si>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</si>
  <si>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</si>
  <si>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</si>
  <si>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</si>
  <si>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</si>
  <si>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</si>
  <si>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</si>
  <si>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</si>
  <si>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</si>
  <si>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</si>
  <si>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</si>
  <si>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</si>
  <si>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</si>
  <si>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</si>
  <si>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</si>
  <si>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</si>
  <si>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</si>
  <si>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</si>
  <si>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</si>
  <si>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</si>
  <si>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</si>
  <si>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</si>
  <si>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</si>
  <si>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</si>
  <si>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</si>
  <si>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</si>
  <si>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</si>
  <si>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</si>
  <si>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</si>
  <si>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</si>
  <si>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</si>
  <si>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</si>
  <si>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</si>
  <si>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</si>
  <si>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</si>
  <si>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</si>
  <si>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</si>
  <si>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</si>
  <si>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</si>
  <si>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</si>
  <si>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</si>
  <si>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</si>
  <si>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</si>
  <si>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</si>
  <si>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</si>
  <si>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</si>
  <si>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</si>
  <si>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</si>
  <si>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</si>
  <si>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</si>
  <si>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</si>
  <si>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</si>
  <si>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</si>
  <si>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</si>
  <si>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</si>
  <si>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</si>
  <si>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</si>
  <si>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</si>
  <si>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</si>
  <si>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</si>
  <si>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</si>
  <si>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</si>
  <si>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</si>
  <si>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</si>
  <si>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</si>
  <si>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</si>
  <si>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</si>
  <si>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</si>
  <si>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</si>
  <si>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</si>
  <si>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</si>
  <si>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</si>
  <si>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</si>
  <si>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</si>
  <si>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</si>
  <si>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</si>
  <si>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</si>
  <si>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</si>
  <si>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</si>
  <si>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</si>
  <si>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</si>
  <si>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</si>
  <si>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</si>
  <si>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</si>
  <si>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</si>
  <si>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</si>
  <si>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</si>
  <si>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</si>
  <si>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</si>
  <si>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</si>
  <si>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</si>
  <si>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</si>
  <si>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</si>
  <si>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</si>
  <si>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</si>
  <si>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</si>
  <si>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</si>
  <si>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</si>
  <si>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</si>
  <si>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</si>
  <si>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</si>
  <si>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</si>
  <si>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</si>
  <si>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</si>
  <si>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</si>
  <si>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</si>
  <si>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</si>
  <si>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</si>
  <si>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</si>
  <si>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</si>
  <si>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</si>
  <si>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</si>
  <si>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</si>
  <si>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</si>
  <si>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</si>
  <si>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</si>
  <si>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</si>
  <si>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</si>
  <si>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</si>
  <si>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</si>
  <si>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</si>
  <si>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</si>
  <si>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</si>
  <si>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</si>
  <si>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</si>
  <si>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</si>
  <si>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</si>
  <si>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</si>
  <si>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</si>
  <si>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</si>
  <si>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</si>
  <si>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</si>
  <si>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</si>
  <si>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</si>
  <si>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</si>
  <si>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</si>
  <si>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</si>
  <si>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</si>
  <si>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</si>
  <si>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</si>
  <si>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</si>
  <si>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</si>
  <si>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</si>
  <si>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</si>
  <si>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</si>
  <si>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</si>
  <si>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</si>
  <si>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</si>
  <si>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</si>
  <si>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</si>
  <si>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</si>
  <si>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</si>
  <si>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</si>
  <si>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</si>
  <si>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</si>
  <si>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</si>
  <si>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</si>
  <si>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</si>
  <si>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</si>
  <si>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</si>
  <si>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</si>
  <si>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</si>
  <si>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</si>
  <si>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</si>
  <si>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</si>
  <si>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</si>
  <si>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</si>
  <si>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</si>
  <si>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</si>
  <si>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</si>
  <si>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</si>
  <si>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</si>
  <si>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</si>
  <si>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</si>
  <si>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</si>
  <si>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</si>
  <si>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</si>
  <si>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</si>
  <si>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</si>
  <si>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</si>
  <si>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</si>
  <si>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</si>
  <si>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</si>
  <si>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</si>
  <si>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</si>
  <si>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</si>
  <si>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</si>
  <si>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</si>
  <si>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</si>
  <si>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</si>
  <si>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</si>
  <si>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</si>
  <si>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</si>
  <si>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</si>
  <si>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</si>
  <si>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</si>
  <si>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</si>
  <si>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</si>
  <si>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</si>
  <si>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</si>
  <si>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</si>
  <si>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</si>
  <si>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</si>
  <si>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</si>
  <si>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</si>
  <si>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</si>
  <si>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</si>
  <si>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</si>
  <si>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</si>
  <si>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</si>
  <si>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</si>
  <si>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</si>
  <si>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</si>
  <si>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</si>
  <si>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</si>
  <si>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</si>
  <si>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</si>
  <si>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</si>
  <si>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</si>
  <si>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</si>
  <si>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</si>
  <si>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</si>
  <si>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</si>
  <si>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</si>
  <si>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</si>
  <si>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</si>
  <si>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</si>
  <si>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</si>
  <si>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</si>
  <si>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</si>
  <si>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</si>
  <si>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</si>
  <si>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</si>
  <si>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</si>
  <si>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</si>
  <si>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</si>
  <si>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</si>
  <si>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</si>
  <si>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</si>
  <si>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</si>
  <si>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</si>
  <si>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</si>
  <si>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</si>
  <si>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</si>
  <si>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</si>
  <si>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</si>
  <si>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</si>
  <si>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</si>
  <si>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</si>
  <si>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</si>
  <si>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</si>
  <si>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</si>
  <si>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</si>
  <si>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</si>
  <si>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</si>
  <si>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</si>
  <si>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</si>
  <si>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</si>
  <si>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</si>
  <si>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</si>
  <si>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</si>
  <si>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</si>
  <si>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</si>
  <si>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</si>
  <si>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</si>
  <si>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</si>
  <si>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</si>
  <si>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</si>
  <si>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</si>
  <si>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</si>
  <si>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</si>
  <si>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</si>
  <si>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</si>
  <si>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</si>
  <si>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</si>
  <si>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</si>
  <si>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</si>
  <si>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</si>
  <si>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</si>
  <si>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</si>
  <si>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</si>
  <si>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</si>
  <si>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</si>
  <si>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</si>
  <si>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</si>
  <si>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</si>
  <si>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</si>
  <si>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</si>
  <si>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</si>
  <si>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</si>
  <si>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</si>
  <si>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</si>
  <si>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</si>
  <si>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</si>
  <si>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</si>
  <si>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</si>
  <si>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</si>
  <si>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</si>
  <si>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</si>
  <si>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</si>
  <si>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</si>
  <si>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</si>
  <si>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</si>
  <si>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</si>
  <si>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</si>
  <si>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</si>
  <si>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</si>
  <si>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</si>
  <si>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</si>
  <si>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</si>
  <si>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</si>
  <si>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</si>
  <si>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</si>
  <si>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</si>
  <si>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</si>
  <si>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</si>
  <si>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</si>
  <si>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</si>
  <si>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</si>
  <si>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</si>
  <si>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</si>
  <si>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</si>
  <si>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</si>
  <si>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</si>
  <si>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</si>
  <si>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</si>
  <si>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</si>
  <si>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</si>
  <si>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</si>
  <si>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</si>
  <si>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</si>
  <si>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</si>
  <si>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</si>
  <si>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</si>
  <si>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</si>
  <si>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</si>
  <si>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</si>
  <si>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</si>
  <si>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</si>
  <si>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</si>
  <si>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</si>
  <si>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</si>
  <si>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</si>
  <si>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</si>
  <si>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</si>
  <si>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</si>
  <si>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</si>
  <si>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</si>
  <si>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</si>
  <si>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</si>
  <si>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</si>
  <si>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</si>
  <si>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</si>
  <si>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</si>
  <si>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</si>
  <si>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</si>
  <si>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</si>
  <si>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</si>
  <si>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</si>
  <si>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</si>
  <si>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</si>
  <si>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</si>
  <si>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</si>
  <si>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</si>
  <si>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</si>
  <si>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</si>
  <si>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</si>
  <si>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</si>
  <si>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</si>
  <si>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</si>
  <si>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</si>
  <si>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</si>
  <si>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</si>
  <si>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</si>
  <si>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</si>
  <si>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</si>
  <si>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</si>
  <si>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</si>
  <si>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</si>
  <si>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</si>
  <si>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</si>
  <si>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</si>
  <si>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</si>
  <si>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</si>
  <si>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</si>
  <si>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</si>
  <si>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</si>
  <si>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</si>
  <si>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</si>
  <si>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</si>
  <si>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</si>
  <si>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</si>
  <si>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</si>
  <si>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</si>
  <si>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</si>
  <si>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</si>
  <si>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</si>
  <si>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</si>
  <si>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</si>
  <si>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</si>
  <si>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</si>
  <si>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</si>
  <si>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</si>
  <si>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</si>
  <si>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</si>
  <si>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</si>
  <si>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</si>
  <si>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</si>
  <si>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</si>
  <si>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</si>
  <si>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</si>
  <si>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</si>
  <si>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</si>
  <si>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</si>
  <si>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</si>
  <si>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</si>
  <si>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</si>
  <si>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</si>
  <si>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</si>
  <si>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</si>
  <si>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</si>
  <si>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</si>
  <si>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</si>
  <si>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</si>
  <si>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</si>
  <si>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</si>
  <si>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</si>
  <si>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</si>
  <si>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</si>
  <si>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</si>
  <si>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</si>
  <si>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</si>
  <si>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</si>
  <si>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</si>
  <si>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</si>
  <si>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</si>
  <si>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</si>
  <si>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</si>
  <si>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</si>
  <si>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</si>
  <si>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</si>
  <si>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</si>
  <si>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</si>
  <si>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</si>
  <si>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</si>
  <si>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</si>
  <si>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</si>
  <si>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</si>
  <si>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</si>
  <si>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</si>
  <si>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</si>
  <si>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</si>
  <si>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</si>
  <si>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</si>
  <si>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</si>
  <si>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</si>
  <si>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</si>
  <si>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</si>
  <si>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</si>
  <si>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</si>
  <si>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</si>
  <si>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</si>
  <si>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</si>
  <si>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</si>
  <si>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</si>
  <si>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</si>
  <si>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</si>
  <si>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</si>
  <si>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</si>
  <si>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</si>
  <si>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</si>
  <si>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</si>
  <si>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</si>
  <si>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</si>
  <si>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</si>
  <si>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</si>
  <si>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</si>
  <si>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</si>
  <si>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</si>
  <si>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</si>
  <si>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</si>
  <si>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</si>
  <si>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</si>
  <si>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</si>
  <si>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</si>
  <si>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</si>
  <si>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</si>
  <si>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</si>
  <si>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</si>
  <si>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</si>
  <si>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</si>
  <si>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</si>
  <si>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</si>
  <si>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</si>
  <si>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</si>
  <si>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</si>
  <si>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</si>
  <si>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</si>
  <si>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</si>
  <si>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</si>
  <si>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</si>
  <si>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</si>
  <si>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</si>
  <si>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</si>
  <si>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</si>
  <si>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</si>
  <si>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</si>
  <si>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</si>
  <si>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</si>
  <si>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</si>
  <si>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</si>
  <si>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</si>
  <si>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</si>
  <si>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</si>
  <si>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</si>
  <si>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</si>
  <si>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</si>
  <si>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</si>
  <si>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</si>
  <si>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</si>
  <si>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</si>
  <si>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</si>
  <si>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</si>
  <si>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</si>
  <si>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</si>
  <si>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</si>
  <si>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</si>
  <si>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</si>
  <si>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</si>
  <si>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</si>
  <si>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</si>
  <si>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</si>
  <si>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</si>
  <si>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</si>
  <si>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</si>
  <si>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</si>
  <si>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</si>
  <si>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</si>
  <si>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</si>
  <si>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</si>
  <si>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</si>
  <si>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</si>
  <si>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</si>
  <si>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</si>
  <si>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</si>
  <si>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</si>
  <si>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</si>
  <si>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</si>
  <si>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</si>
  <si>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</si>
  <si>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</si>
  <si>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</si>
  <si>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</si>
  <si>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</si>
  <si>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</si>
  <si>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</si>
  <si>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</si>
  <si>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</si>
  <si>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</si>
  <si>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</si>
  <si>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</si>
  <si>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</si>
  <si>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</si>
  <si>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</si>
  <si>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</si>
  <si>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</si>
  <si>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</si>
  <si>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</si>
  <si>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</si>
  <si>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</si>
  <si>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</si>
  <si>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</si>
  <si>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</si>
  <si>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</si>
  <si>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</si>
  <si>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</si>
  <si>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</si>
  <si>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</si>
  <si>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</si>
  <si>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</si>
  <si>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</si>
  <si>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</si>
  <si>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</si>
  <si>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</si>
  <si>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</si>
  <si>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</si>
  <si>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</si>
  <si>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</si>
  <si>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</si>
  <si>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</si>
  <si>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</si>
  <si>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</si>
  <si>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</si>
  <si>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</si>
  <si>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</si>
  <si>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</si>
  <si>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</si>
  <si>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</si>
  <si>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</si>
  <si>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</si>
  <si>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</si>
  <si>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</si>
  <si>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</si>
  <si>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</si>
  <si>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</si>
  <si>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</si>
  <si>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</si>
  <si>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</si>
  <si>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</si>
  <si>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</si>
  <si>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</si>
  <si>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</si>
  <si>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</si>
  <si>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</si>
  <si>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</si>
  <si>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</si>
  <si>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</si>
  <si>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</si>
  <si>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</si>
  <si>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</si>
  <si>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</si>
  <si>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</si>
  <si>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</si>
  <si>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</si>
  <si>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</si>
  <si>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</si>
  <si>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</si>
  <si>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</si>
  <si>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</si>
  <si>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</si>
  <si>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</si>
  <si>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</si>
  <si>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</si>
  <si>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</si>
  <si>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</si>
  <si>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</si>
  <si>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</si>
  <si>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</si>
  <si>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</si>
  <si>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</si>
  <si>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</si>
  <si>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</si>
  <si>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</si>
  <si>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</si>
  <si>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</si>
  <si>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</si>
  <si>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</si>
  <si>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</si>
  <si>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</si>
  <si>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</si>
  <si>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</si>
  <si>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</si>
  <si>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</si>
  <si>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</si>
  <si>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</si>
  <si>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</si>
  <si>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</si>
  <si>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</si>
  <si>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</si>
  <si>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</si>
  <si>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</si>
  <si>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</si>
  <si>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</si>
  <si>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</si>
  <si>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</si>
  <si>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</si>
  <si>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</si>
  <si>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</si>
  <si>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</si>
  <si>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</si>
  <si>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</si>
  <si>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</si>
  <si>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</si>
  <si>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</si>
  <si>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</si>
  <si>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</si>
  <si>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</si>
  <si>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</si>
  <si>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</si>
  <si>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</si>
  <si>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</si>
  <si>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</si>
  <si>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</si>
  <si>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</si>
  <si>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</si>
  <si>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</si>
  <si>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</si>
  <si>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</si>
  <si>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</si>
  <si>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</si>
  <si>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</si>
  <si>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</si>
  <si>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</si>
  <si>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</si>
  <si>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</si>
  <si>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</si>
  <si>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</si>
  <si>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</si>
  <si>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</si>
  <si>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</si>
  <si>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</si>
  <si>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</si>
  <si>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</si>
  <si>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</si>
  <si>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</si>
  <si>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</si>
  <si>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</si>
  <si>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</si>
  <si>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</si>
  <si>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</si>
  <si>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</si>
  <si>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</si>
  <si>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</si>
  <si>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</si>
  <si>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</si>
  <si>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</si>
  <si>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</si>
  <si>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</si>
  <si>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</si>
  <si>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</si>
  <si>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</si>
  <si>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</si>
  <si>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</si>
  <si>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</si>
  <si>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</si>
  <si>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</si>
  <si>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</si>
  <si>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</si>
  <si>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</si>
  <si>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</si>
  <si>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</si>
  <si>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</si>
  <si>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</si>
  <si>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</si>
  <si>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</si>
  <si>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</si>
  <si>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</si>
  <si>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</si>
  <si>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</si>
  <si>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</si>
  <si>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</si>
  <si>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</si>
  <si>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</si>
  <si>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</si>
  <si>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</si>
  <si>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</si>
  <si>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</si>
  <si>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</si>
  <si>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</si>
  <si>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</si>
  <si>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</si>
  <si>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</si>
  <si>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</si>
  <si>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</si>
  <si>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</si>
  <si>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</si>
  <si>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</si>
  <si>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</si>
  <si>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</si>
  <si>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</si>
  <si>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</si>
  <si>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</si>
  <si>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</si>
  <si>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</si>
  <si>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</si>
  <si>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</si>
  <si>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</si>
  <si>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</si>
  <si>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</si>
  <si>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</si>
  <si>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</si>
  <si>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</si>
  <si>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</si>
  <si>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</si>
  <si>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</si>
  <si>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</si>
  <si>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</si>
  <si>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</si>
  <si>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</si>
  <si>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</si>
  <si>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</si>
  <si>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</si>
  <si>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</si>
  <si>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</si>
  <si>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</si>
  <si>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</si>
  <si>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</si>
  <si>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</si>
  <si>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</si>
  <si>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</si>
  <si>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</si>
  <si>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</si>
  <si>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</si>
  <si>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</si>
  <si>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</si>
  <si>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</si>
  <si>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</si>
  <si>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</si>
  <si>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</si>
  <si>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</si>
  <si>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</si>
  <si>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</si>
  <si>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</si>
  <si>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</si>
  <si>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</si>
  <si>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</si>
  <si>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</si>
  <si>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</si>
  <si>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</si>
  <si>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</si>
  <si>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</si>
  <si>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</si>
  <si>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</si>
  <si>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</si>
  <si>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</si>
  <si>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</si>
  <si>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</si>
  <si>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</si>
  <si>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</si>
  <si>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</si>
  <si>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</si>
  <si>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</si>
  <si>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</si>
  <si>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</si>
  <si>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</si>
  <si>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</si>
  <si>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</si>
  <si>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</si>
  <si>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</si>
  <si>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</si>
  <si>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</si>
  <si>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</si>
  <si>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</si>
  <si>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</si>
  <si>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</si>
  <si>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</si>
  <si>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</si>
  <si>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</si>
  <si>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</si>
  <si>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</si>
  <si>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</si>
  <si>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</si>
  <si>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</si>
  <si>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</si>
  <si>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</si>
  <si>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</si>
  <si>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</si>
  <si>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</si>
  <si>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</si>
  <si>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</si>
  <si>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</si>
  <si>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</si>
  <si>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</si>
  <si>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</si>
  <si>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</si>
  <si>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</si>
  <si>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</si>
  <si>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</si>
  <si>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</si>
  <si>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</si>
  <si>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</si>
  <si>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</si>
  <si>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</si>
  <si>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</si>
  <si>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</si>
  <si>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</si>
  <si>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</si>
  <si>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</si>
  <si>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</si>
  <si>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</si>
  <si>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</si>
  <si>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</si>
  <si>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</si>
  <si>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</si>
  <si>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</si>
  <si>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</si>
  <si>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</si>
  <si>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</si>
  <si>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</si>
  <si>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</si>
  <si>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</si>
  <si>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</si>
  <si>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</si>
  <si>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</si>
  <si>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</si>
  <si>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</si>
  <si>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</si>
  <si>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</si>
  <si>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</si>
  <si>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</si>
  <si>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</si>
  <si>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</si>
  <si>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</si>
  <si>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</si>
  <si>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</si>
  <si>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</si>
  <si>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</si>
  <si>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</si>
  <si>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</si>
  <si>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</si>
  <si>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</si>
  <si>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</si>
  <si>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</si>
  <si>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</si>
  <si>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</si>
  <si>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</si>
  <si>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</si>
  <si>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</si>
  <si>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</si>
  <si>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</si>
  <si>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</si>
  <si>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</si>
  <si>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</si>
  <si>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</si>
  <si>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</si>
  <si>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</si>
  <si>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</si>
  <si>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</si>
  <si>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</si>
  <si>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</si>
  <si>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</si>
  <si>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</si>
  <si>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</si>
  <si>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</si>
  <si>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</si>
  <si>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</si>
  <si>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</si>
  <si>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</si>
  <si>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</si>
  <si>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</si>
  <si>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</si>
  <si>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</si>
  <si>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</si>
  <si>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</si>
  <si>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</si>
  <si>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</si>
  <si>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</si>
  <si>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</si>
  <si>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</si>
  <si>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</si>
  <si>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</si>
  <si>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</si>
  <si>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</si>
  <si>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</si>
  <si>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</si>
  <si>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</si>
  <si>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</si>
  <si>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</si>
  <si>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</si>
  <si>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</si>
  <si>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</si>
  <si>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</si>
  <si>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</si>
  <si>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</si>
  <si>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</si>
  <si>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</si>
  <si>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</si>
  <si>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</si>
  <si>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</si>
  <si>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</si>
  <si>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</si>
  <si>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</si>
  <si>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</si>
  <si>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</si>
  <si>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</si>
  <si>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</si>
  <si>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</si>
  <si>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</si>
  <si>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</si>
  <si>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</si>
  <si>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</si>
  <si>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</si>
  <si>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</si>
  <si>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</si>
  <si>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</si>
  <si>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</si>
  <si>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</si>
  <si>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</si>
  <si>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</si>
  <si>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</si>
  <si>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</si>
  <si>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</si>
  <si>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</si>
  <si>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</si>
  <si>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</si>
  <si>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</si>
  <si>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</si>
  <si>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</si>
  <si>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</si>
  <si>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</si>
  <si>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</si>
  <si>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</si>
  <si>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</si>
  <si>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</si>
  <si>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</si>
  <si>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</si>
  <si>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</si>
  <si>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</si>
  <si>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</si>
  <si>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</si>
  <si>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</si>
  <si>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</si>
  <si>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</si>
  <si>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</si>
  <si>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</si>
  <si>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</si>
  <si>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</si>
  <si>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</si>
  <si>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</si>
  <si>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</si>
  <si>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</si>
  <si>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</si>
  <si>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</si>
  <si>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</si>
  <si>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</si>
  <si>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</si>
  <si>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</si>
  <si>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</si>
  <si>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</si>
  <si>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</si>
  <si>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</si>
  <si>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</si>
  <si>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</si>
  <si>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</si>
  <si>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</si>
  <si>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</si>
  <si>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</si>
  <si>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</si>
  <si>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</si>
  <si>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</si>
  <si>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</si>
  <si>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</si>
  <si>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</si>
  <si>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</si>
  <si>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</si>
  <si>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</si>
  <si>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</si>
  <si>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</si>
  <si>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</si>
  <si>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</si>
  <si>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</si>
  <si>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</si>
  <si>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</si>
  <si>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</si>
  <si>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</si>
  <si>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</si>
  <si>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</si>
  <si>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</si>
  <si>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</si>
  <si>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</si>
  <si>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</si>
  <si>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</si>
  <si>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</si>
  <si>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</si>
  <si>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</si>
  <si>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</si>
  <si>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</si>
  <si>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</si>
  <si>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</si>
  <si>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</si>
  <si>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</si>
  <si>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</si>
  <si>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</si>
  <si>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</si>
  <si>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</si>
  <si>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</si>
  <si>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</si>
  <si>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</si>
  <si>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</si>
  <si>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</si>
  <si>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</si>
  <si>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</si>
  <si>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</si>
  <si>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</si>
  <si>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</si>
  <si>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</si>
  <si>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</si>
  <si>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</si>
  <si>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</si>
  <si>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</si>
  <si>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</si>
  <si>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</si>
  <si>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</si>
  <si>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</si>
  <si>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</si>
  <si>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</si>
  <si>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</si>
  <si>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</si>
  <si>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</si>
  <si>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</si>
  <si>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</si>
  <si>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</si>
  <si>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</si>
  <si>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</si>
  <si>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</si>
  <si>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</si>
  <si>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</si>
  <si>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</si>
  <si>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</si>
  <si>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</si>
  <si>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</si>
  <si>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</si>
  <si>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</si>
  <si>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</si>
  <si>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</si>
  <si>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</si>
  <si>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</si>
  <si>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</si>
  <si>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</si>
  <si>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</si>
  <si>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</si>
  <si>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</si>
  <si>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</si>
  <si>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</si>
  <si>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</si>
  <si>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</si>
  <si>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</si>
  <si>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</si>
  <si>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</si>
  <si>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</si>
  <si>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</si>
  <si>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</si>
  <si>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</si>
  <si>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</si>
  <si>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</si>
  <si>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</si>
  <si>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</si>
  <si>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</si>
  <si>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</si>
  <si>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</si>
  <si>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</si>
  <si>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</si>
  <si>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</si>
  <si>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</si>
  <si>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</si>
  <si>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</si>
  <si>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</si>
  <si>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</si>
  <si>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</si>
  <si>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</si>
  <si>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</si>
  <si>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</si>
  <si>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</si>
  <si>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</si>
  <si>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</si>
  <si>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</si>
  <si>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</si>
  <si>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</si>
  <si>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</si>
  <si>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</si>
  <si>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</si>
  <si>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</si>
  <si>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</si>
  <si>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</si>
  <si>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</si>
  <si>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</si>
  <si>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</si>
  <si>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</si>
  <si>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</si>
  <si>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</si>
  <si>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</si>
  <si>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</si>
  <si>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</si>
  <si>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</si>
  <si>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</si>
  <si>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</si>
  <si>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</si>
  <si>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</si>
  <si>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</si>
  <si>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</si>
  <si>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</si>
  <si>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</si>
  <si>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</si>
  <si>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</si>
  <si>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</si>
  <si>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</si>
  <si>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</si>
  <si>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</si>
  <si>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</si>
  <si>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</si>
  <si>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</si>
  <si>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</si>
  <si>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</si>
  <si>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</si>
  <si>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</si>
  <si>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</si>
  <si>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</si>
  <si>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</si>
  <si>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</si>
  <si>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</si>
  <si>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</si>
  <si>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</si>
  <si>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</si>
  <si>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</si>
  <si>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</si>
  <si>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</si>
  <si>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</si>
  <si>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</si>
  <si>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</si>
  <si>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</si>
  <si>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</si>
  <si>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</si>
  <si>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</si>
  <si>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</si>
  <si>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</si>
  <si>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</si>
  <si>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</si>
  <si>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</si>
  <si>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</si>
  <si>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</si>
  <si>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</si>
  <si>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</si>
  <si>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</si>
  <si>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</si>
  <si>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</si>
  <si>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</si>
  <si>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</si>
  <si>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</si>
  <si>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</si>
  <si>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</si>
  <si>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</si>
  <si>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</si>
  <si>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</si>
  <si>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</si>
  <si>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</si>
  <si>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</si>
  <si>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</si>
  <si>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</si>
  <si>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</si>
  <si>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</si>
  <si>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</si>
  <si>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</si>
  <si>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</si>
  <si>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</si>
  <si>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</si>
  <si>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</si>
  <si>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</si>
  <si>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</si>
  <si>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</si>
  <si>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</si>
  <si>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</si>
  <si>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</si>
  <si>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</si>
  <si>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</si>
  <si>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</si>
  <si>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</si>
  <si>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</si>
  <si>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</si>
  <si>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</si>
  <si>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</si>
  <si>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</si>
  <si>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</si>
  <si>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</si>
  <si>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</si>
  <si>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</si>
  <si>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</si>
  <si>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</si>
  <si>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</si>
  <si>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</si>
  <si>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</si>
  <si>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</si>
  <si>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</si>
  <si>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</si>
  <si>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</si>
  <si>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</si>
  <si>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</si>
  <si>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</si>
  <si>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</si>
  <si>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</si>
  <si>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</si>
  <si>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</si>
  <si>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</si>
  <si>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</si>
  <si>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</si>
  <si>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</si>
  <si>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</si>
  <si>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</si>
  <si>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</si>
  <si>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</si>
  <si>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</si>
  <si>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</si>
  <si>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</si>
  <si>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</si>
  <si>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</si>
  <si>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</si>
  <si>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</si>
  <si>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</si>
  <si>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</si>
  <si>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</si>
  <si>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</si>
  <si>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</si>
  <si>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</si>
  <si>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</si>
  <si>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</si>
  <si>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</si>
  <si>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</si>
  <si>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</si>
  <si>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</si>
  <si>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</si>
  <si>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</si>
  <si>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</si>
  <si>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</si>
  <si>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</si>
  <si>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</si>
  <si>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</si>
  <si>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</si>
  <si>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</si>
  <si>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</si>
  <si>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</si>
  <si>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</si>
  <si>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</si>
  <si>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</si>
  <si>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</si>
  <si>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</si>
  <si>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</si>
  <si>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</si>
  <si>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</si>
  <si>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</si>
  <si>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</si>
  <si>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</si>
  <si>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</si>
  <si>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</si>
  <si>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</si>
  <si>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</si>
  <si>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</si>
  <si>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</si>
  <si>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</si>
  <si>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</si>
  <si>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</si>
  <si>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</si>
  <si>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</si>
  <si>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</si>
  <si>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</si>
  <si>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</si>
  <si>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</si>
  <si>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</si>
  <si>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</si>
  <si>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</si>
  <si>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</si>
  <si>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</si>
  <si>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</si>
  <si>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</si>
  <si>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</si>
  <si>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</si>
  <si>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</si>
  <si>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</si>
  <si>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</si>
  <si>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</si>
  <si>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</si>
  <si>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</si>
  <si>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</si>
  <si>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</si>
  <si>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</si>
  <si>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</si>
  <si>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</si>
  <si>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</si>
  <si>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</si>
  <si>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</si>
  <si>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</si>
  <si>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</si>
  <si>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</si>
  <si>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</si>
  <si>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</si>
  <si>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</si>
  <si>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</si>
  <si>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</si>
  <si>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</si>
  <si>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</si>
  <si>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</si>
  <si>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</si>
  <si>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</si>
  <si>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</si>
  <si>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</si>
  <si>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</si>
  <si>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</si>
  <si>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</si>
  <si>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</si>
  <si>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</si>
  <si>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</si>
  <si>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</si>
  <si>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</si>
  <si>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</si>
  <si>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</si>
  <si>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</si>
  <si>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</si>
  <si>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</si>
  <si>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</si>
  <si>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</si>
  <si>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</si>
  <si>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</si>
  <si>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</si>
  <si>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</si>
  <si>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</si>
  <si>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</si>
  <si>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</si>
  <si>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</si>
  <si>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</si>
  <si>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</si>
  <si>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</si>
  <si>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</si>
  <si>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</si>
  <si>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</si>
  <si>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</si>
  <si>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</si>
  <si>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</si>
  <si>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</si>
  <si>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</si>
  <si>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</si>
  <si>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</si>
  <si>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</si>
  <si>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</si>
  <si>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</si>
  <si>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</si>
  <si>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</si>
  <si>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</si>
  <si>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</si>
  <si>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</si>
  <si>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</si>
  <si>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</si>
  <si>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</si>
  <si>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</si>
  <si>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</si>
  <si>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</si>
  <si>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</si>
  <si>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</si>
  <si>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</si>
  <si>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</si>
  <si>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</si>
  <si>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</si>
  <si>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</si>
  <si>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</si>
  <si>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</si>
  <si>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</si>
  <si>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</si>
  <si>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</si>
  <si>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</si>
  <si>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</si>
  <si>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</si>
  <si>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</si>
  <si>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</si>
  <si>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</si>
  <si>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</si>
  <si>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</si>
  <si>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</si>
  <si>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</si>
  <si>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</si>
  <si>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</si>
  <si>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</si>
  <si>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</si>
  <si>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</si>
  <si>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</si>
  <si>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</si>
  <si>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</si>
  <si>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</si>
  <si>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</si>
  <si>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</si>
  <si>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</si>
  <si>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</si>
  <si>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</si>
  <si>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</si>
  <si>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</si>
  <si>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</si>
  <si>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</si>
  <si>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</si>
  <si>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</si>
  <si>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</si>
  <si>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</si>
  <si>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</si>
  <si>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</si>
  <si>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</si>
  <si>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</si>
  <si>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</si>
  <si>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</si>
  <si>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</si>
  <si>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</si>
  <si>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</si>
  <si>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</si>
  <si>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</si>
  <si>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</si>
  <si>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</si>
  <si>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</si>
  <si>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</si>
  <si>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</si>
  <si>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</si>
  <si>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</si>
  <si>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</si>
  <si>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</si>
  <si>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</si>
  <si>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</si>
  <si>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</si>
  <si>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</si>
  <si>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</si>
  <si>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</si>
  <si>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</si>
  <si>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</si>
  <si>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</si>
  <si>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</si>
  <si>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</si>
  <si>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</si>
  <si>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</si>
  <si>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</si>
  <si>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</si>
  <si>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</si>
  <si>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</si>
  <si>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</si>
  <si>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</si>
  <si>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</si>
  <si>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</si>
  <si>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</si>
  <si>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</si>
  <si>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</si>
  <si>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</si>
  <si>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</si>
  <si>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</si>
  <si>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</si>
  <si>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</si>
  <si>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</si>
  <si>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</si>
  <si>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</si>
  <si>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</si>
  <si>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</si>
  <si>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</si>
  <si>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</si>
  <si>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</si>
  <si>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</si>
  <si>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</si>
  <si>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</si>
  <si>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</si>
  <si>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</si>
  <si>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</si>
  <si>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</si>
  <si>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</si>
  <si>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</si>
  <si>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</si>
  <si>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</si>
  <si>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</si>
  <si>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</si>
  <si>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</si>
  <si>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</si>
  <si>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</si>
  <si>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</si>
  <si>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</si>
  <si>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</si>
  <si>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</si>
  <si>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</si>
  <si>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</si>
  <si>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</si>
  <si>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</si>
  <si>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</si>
  <si>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</si>
  <si>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</si>
  <si>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</si>
  <si>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</si>
  <si>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</si>
  <si>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</si>
  <si>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</si>
  <si>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</si>
  <si>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</si>
  <si>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</si>
  <si>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</si>
  <si>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</si>
  <si>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</si>
  <si>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</si>
  <si>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</si>
  <si>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</si>
  <si>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</si>
  <si>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</si>
  <si>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</si>
  <si>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</si>
  <si>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</si>
  <si>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</si>
  <si>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</si>
  <si>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</si>
  <si>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</si>
  <si>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</si>
  <si>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</si>
  <si>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</si>
  <si>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</si>
  <si>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</si>
  <si>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</si>
  <si>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</si>
  <si>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</si>
  <si>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</si>
  <si>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</si>
  <si>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</si>
  <si>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</si>
  <si>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</si>
  <si>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</si>
  <si>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</si>
  <si>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</si>
  <si>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</si>
  <si>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</si>
  <si>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</si>
  <si>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</si>
  <si>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</si>
  <si>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</si>
  <si>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</si>
  <si>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</si>
  <si>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</si>
  <si>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</si>
  <si>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</si>
  <si>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</si>
  <si>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</si>
  <si>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</si>
  <si>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</si>
  <si>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</si>
  <si>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</si>
  <si>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</si>
  <si>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</si>
  <si>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</si>
  <si>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</si>
  <si>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</si>
  <si>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</si>
  <si>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</si>
  <si>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</si>
  <si>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</si>
  <si>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</si>
  <si>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</si>
  <si>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</si>
  <si>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</si>
  <si>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</si>
  <si>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</si>
  <si>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</si>
  <si>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</si>
  <si>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</si>
  <si>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</si>
  <si>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</si>
  <si>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</si>
  <si>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</si>
  <si>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</si>
  <si>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</si>
  <si>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</si>
  <si>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</si>
  <si>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</si>
  <si>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</si>
  <si>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</si>
  <si>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</si>
  <si>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</si>
  <si>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</si>
  <si>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</si>
  <si>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</si>
  <si>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</si>
  <si>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</si>
  <si>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</si>
  <si>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</si>
  <si>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</si>
  <si>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</si>
  <si>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</si>
  <si>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</si>
  <si>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</si>
  <si>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</si>
  <si>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</si>
  <si>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</si>
  <si>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</si>
  <si>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</si>
  <si>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</si>
  <si>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</si>
  <si>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</si>
  <si>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</si>
  <si>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</si>
  <si>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</si>
  <si>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</si>
  <si>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</si>
  <si>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</si>
  <si>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</si>
  <si>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</si>
  <si>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</si>
  <si>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</si>
  <si>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</si>
  <si>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</si>
  <si>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</si>
  <si>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</si>
  <si>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</si>
  <si>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</si>
  <si>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</si>
  <si>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</si>
  <si>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</si>
  <si>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</si>
  <si>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</si>
  <si>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</si>
  <si>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</si>
  <si>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</si>
  <si>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</si>
  <si>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</si>
  <si>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</si>
  <si>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</si>
  <si>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</si>
  <si>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</si>
  <si>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</si>
  <si>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</si>
  <si>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</si>
  <si>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</si>
  <si>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</si>
  <si>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</si>
  <si>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</si>
  <si>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</si>
  <si>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</si>
  <si>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</si>
  <si>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</si>
  <si>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</si>
  <si>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</si>
  <si>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</si>
  <si>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</si>
  <si>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</si>
  <si>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</si>
  <si>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</si>
  <si>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</si>
  <si>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</si>
  <si>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</si>
  <si>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</si>
  <si>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</si>
  <si>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</si>
  <si>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</si>
  <si>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</si>
  <si>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</si>
  <si>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</si>
  <si>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</si>
  <si>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</si>
  <si>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</si>
  <si>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</si>
  <si>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</si>
  <si>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</si>
  <si>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</si>
  <si>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</si>
  <si>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</si>
  <si>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</si>
  <si>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</si>
  <si>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</si>
  <si>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</si>
  <si>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</si>
  <si>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</si>
  <si>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</si>
  <si>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</si>
  <si>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</si>
  <si>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</si>
  <si>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</si>
  <si>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</si>
  <si>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</si>
  <si>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</si>
  <si>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</si>
  <si>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</si>
  <si>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</si>
  <si>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</si>
  <si>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</si>
  <si>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</si>
  <si>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</si>
  <si>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</si>
  <si>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</si>
  <si>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</si>
  <si>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</si>
  <si>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</si>
  <si>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</si>
  <si>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</si>
  <si>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</si>
  <si>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</si>
  <si>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</si>
  <si>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</si>
  <si>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</si>
  <si>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</si>
  <si>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</si>
  <si>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</si>
  <si>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</si>
  <si>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</si>
  <si>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</si>
  <si>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</si>
  <si>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</si>
  <si>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</si>
  <si>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</si>
  <si>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</si>
  <si>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</si>
  <si>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</si>
  <si>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</si>
  <si>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</si>
  <si>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</si>
  <si>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</si>
  <si>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</si>
  <si>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</si>
  <si>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</si>
  <si>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</si>
  <si>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</si>
  <si>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</si>
  <si>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</si>
  <si>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</si>
  <si>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</si>
  <si>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</si>
  <si>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</si>
  <si>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</si>
  <si>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</si>
  <si>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</si>
  <si>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</si>
  <si>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</si>
  <si>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</si>
  <si>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</si>
  <si>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</si>
  <si>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</si>
  <si>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</si>
  <si>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</si>
  <si>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</si>
  <si>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</si>
  <si>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</si>
  <si>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</si>
  <si>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</si>
  <si>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</si>
  <si>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</si>
  <si>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</si>
  <si>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</si>
  <si>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</si>
  <si>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</si>
  <si>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</si>
  <si>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</si>
  <si>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</si>
  <si>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</si>
  <si>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</si>
  <si>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</si>
  <si>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</si>
  <si>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</si>
  <si>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</si>
  <si>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</si>
  <si>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</si>
  <si>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</si>
  <si>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</si>
  <si>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</si>
  <si>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</si>
  <si>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</si>
  <si>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</si>
  <si>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</si>
  <si>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</si>
  <si>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</si>
  <si>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</si>
  <si>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</si>
  <si>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</si>
  <si>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</si>
  <si>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</si>
  <si>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</si>
  <si>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</si>
  <si>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</si>
  <si>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</si>
  <si>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</si>
  <si>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</si>
  <si>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</si>
  <si>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</si>
  <si>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</si>
  <si>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</si>
  <si>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</si>
  <si>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</si>
  <si>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</si>
  <si>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</si>
  <si>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</si>
  <si>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</si>
  <si>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</si>
  <si>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</si>
  <si>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</si>
  <si>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</si>
  <si>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</si>
  <si>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</si>
  <si>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</si>
  <si>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</si>
  <si>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</si>
  <si>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</si>
  <si>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</si>
  <si>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</si>
  <si>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</si>
  <si>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</si>
  <si>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</si>
  <si>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</si>
  <si>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</si>
  <si>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</si>
  <si>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</si>
  <si>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</si>
  <si>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</si>
  <si>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</si>
  <si>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</si>
  <si>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</si>
  <si>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</si>
  <si>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</si>
  <si>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</si>
  <si>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</si>
  <si>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</si>
  <si>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</si>
  <si>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</si>
  <si>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</si>
  <si>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</si>
  <si>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</si>
  <si>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</si>
  <si>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</si>
  <si>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</si>
  <si>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</si>
  <si>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</si>
  <si>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</si>
  <si>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</si>
  <si>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</si>
  <si>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</si>
  <si>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</si>
  <si>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</si>
  <si>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</si>
  <si>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</si>
  <si>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</si>
  <si>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</si>
  <si>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</si>
  <si>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</si>
  <si>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</si>
  <si>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</si>
  <si>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</si>
  <si>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</si>
  <si>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</si>
  <si>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</si>
  <si>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</si>
  <si>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</si>
  <si>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</si>
  <si>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</si>
  <si>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</si>
  <si>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</si>
  <si>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</si>
  <si>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</si>
  <si>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</si>
  <si>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</si>
  <si>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</si>
  <si>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</si>
  <si>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</si>
  <si>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</si>
  <si>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</si>
  <si>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</si>
  <si>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</si>
  <si>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</si>
  <si>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</si>
  <si>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</si>
  <si>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</si>
  <si>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</si>
  <si>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</si>
  <si>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</si>
  <si>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</si>
  <si>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</si>
  <si>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</si>
  <si>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</si>
  <si>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</si>
  <si>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</si>
  <si>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</si>
  <si>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</si>
  <si>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</si>
  <si>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</si>
  <si>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</si>
  <si>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</si>
  <si>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</si>
  <si>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</si>
  <si>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</si>
  <si>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</si>
  <si>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</si>
  <si>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</si>
  <si>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</si>
  <si>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</si>
  <si>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</si>
  <si>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</si>
  <si>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</si>
  <si>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</si>
  <si>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</si>
  <si>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</si>
  <si>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</si>
  <si>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</si>
  <si>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</si>
  <si>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</si>
  <si>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</si>
  <si>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</si>
  <si>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</si>
  <si>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</si>
  <si>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</si>
  <si>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</si>
  <si>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</si>
  <si>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</si>
  <si>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</si>
  <si>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</si>
  <si>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</si>
  <si>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</si>
  <si>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</si>
  <si>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</si>
  <si>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</si>
  <si>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</si>
  <si>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</si>
  <si>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</si>
  <si>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</si>
  <si>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</si>
  <si>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</si>
  <si>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</si>
  <si>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</si>
  <si>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</si>
  <si>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</si>
  <si>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</si>
  <si>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</si>
  <si>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</si>
  <si>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</si>
  <si>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</si>
  <si>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</si>
  <si>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</si>
  <si>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</si>
  <si>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</si>
  <si>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</si>
  <si>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</si>
  <si>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</si>
  <si>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</si>
  <si>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</si>
  <si>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</si>
  <si>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</si>
  <si>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</si>
  <si>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</si>
  <si>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</si>
  <si>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</si>
  <si>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</si>
  <si>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</si>
  <si>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</si>
  <si>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</si>
  <si>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</si>
  <si>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</si>
  <si>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</si>
  <si>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</si>
  <si>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</si>
  <si>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</si>
  <si>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</si>
  <si>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</si>
  <si>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</si>
  <si>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</si>
  <si>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</si>
  <si>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</si>
  <si>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</si>
  <si>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</si>
  <si>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</si>
  <si>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</si>
  <si>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</si>
  <si>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</si>
  <si>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</si>
  <si>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</si>
  <si>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</si>
  <si>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</si>
  <si>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</si>
  <si>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</si>
  <si>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</si>
  <si>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</si>
  <si>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</si>
  <si>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</si>
  <si>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</si>
  <si>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</si>
  <si>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</si>
  <si>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</si>
  <si>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</si>
  <si>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</si>
  <si>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</si>
  <si>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</si>
  <si>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</si>
  <si>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</si>
  <si>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</si>
  <si>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</si>
  <si>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</si>
  <si>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</si>
  <si>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</si>
  <si>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</si>
  <si>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</si>
  <si>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</si>
  <si>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</si>
  <si>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</si>
  <si>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</si>
  <si>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</si>
  <si>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</si>
  <si>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</si>
  <si>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</si>
  <si>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</si>
  <si>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</si>
  <si>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</si>
  <si>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</si>
  <si>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</si>
  <si>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</si>
  <si>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</si>
  <si>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</si>
  <si>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</si>
  <si>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</si>
  <si>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</si>
  <si>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</si>
  <si>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</si>
  <si>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</si>
  <si>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</si>
  <si>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</si>
  <si>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</si>
  <si>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</si>
  <si>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</si>
  <si>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</si>
  <si>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</si>
  <si>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</si>
  <si>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</si>
  <si>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</si>
  <si>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</si>
  <si>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</si>
  <si>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</si>
  <si>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</si>
  <si>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</si>
  <si>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</si>
  <si>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</si>
  <si>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</si>
  <si>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</si>
  <si>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</si>
  <si>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</si>
  <si>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</si>
  <si>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</si>
  <si>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</si>
  <si>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</si>
  <si>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</si>
  <si>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</si>
  <si>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</si>
  <si>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</si>
  <si>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</si>
  <si>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</si>
  <si>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</si>
  <si>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</si>
  <si>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</si>
  <si>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</si>
  <si>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</si>
  <si>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</si>
  <si>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</si>
  <si>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</si>
  <si>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</si>
  <si>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</si>
  <si>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</si>
  <si>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</si>
  <si>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</si>
  <si>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</si>
  <si>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</si>
  <si>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</si>
  <si>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</si>
  <si>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</si>
  <si>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</si>
  <si>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</si>
  <si>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</si>
  <si>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</si>
  <si>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</si>
  <si>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</si>
  <si>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</si>
  <si>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</si>
  <si>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</si>
  <si>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</si>
  <si>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</si>
  <si>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</si>
  <si>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</si>
  <si>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</si>
  <si>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</si>
  <si>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</si>
  <si>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</si>
  <si>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</si>
  <si>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</si>
  <si>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</si>
  <si>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</si>
  <si>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</si>
  <si>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</si>
  <si>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</si>
  <si>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</si>
  <si>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</si>
  <si>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</si>
  <si>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</si>
  <si>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</si>
  <si>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</si>
  <si>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</si>
  <si>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</si>
  <si>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</si>
  <si>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</si>
  <si>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</si>
  <si>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</si>
  <si>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</si>
  <si>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</si>
  <si>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</si>
  <si>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</si>
  <si>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</si>
  <si>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</si>
  <si>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</si>
  <si>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</si>
  <si>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</si>
  <si>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</si>
  <si>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</si>
  <si>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</si>
  <si>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</si>
  <si>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</si>
  <si>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</si>
  <si>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</si>
  <si>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</si>
  <si>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</si>
  <si>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</si>
  <si>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</si>
  <si>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</si>
  <si>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</si>
  <si>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</si>
  <si>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</si>
  <si>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</si>
  <si>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</si>
  <si>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</si>
  <si>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</si>
  <si>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</si>
  <si>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</si>
  <si>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</si>
  <si>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</si>
  <si>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</si>
  <si>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</si>
  <si>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</si>
  <si>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</si>
  <si>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</si>
  <si>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</si>
  <si>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</si>
  <si>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</si>
  <si>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</si>
  <si>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</si>
  <si>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</si>
  <si>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</si>
  <si>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</si>
  <si>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</si>
  <si>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</si>
  <si>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</si>
  <si>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</si>
  <si>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</si>
  <si>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</si>
  <si>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</si>
  <si>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</si>
  <si>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</si>
  <si>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</si>
  <si>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</si>
  <si>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</si>
  <si>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</si>
  <si>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</si>
  <si>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</si>
  <si>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</si>
  <si>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</si>
  <si>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</si>
  <si>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</si>
  <si>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</si>
  <si>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</si>
  <si>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</si>
  <si>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</si>
  <si>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</si>
  <si>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</si>
  <si>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</si>
  <si>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</si>
  <si>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</si>
  <si>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</si>
  <si>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</si>
  <si>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</si>
  <si>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</si>
  <si>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</si>
  <si>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</si>
  <si>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</si>
  <si>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</si>
  <si>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</si>
  <si>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</si>
  <si>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</si>
  <si>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</si>
  <si>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</si>
  <si>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</si>
  <si>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</si>
  <si>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</si>
  <si>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</si>
  <si>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</si>
  <si>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</si>
  <si>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</si>
  <si>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</si>
  <si>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</si>
  <si>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</si>
  <si>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</si>
  <si>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</si>
  <si>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</si>
  <si>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</si>
  <si>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</si>
  <si>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</si>
  <si>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</si>
  <si>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</si>
  <si>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</si>
  <si>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</si>
  <si>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</si>
  <si>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</si>
  <si>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</si>
  <si>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</si>
  <si>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</si>
  <si>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</si>
  <si>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</si>
  <si>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</si>
  <si>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</si>
  <si>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</si>
  <si>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</si>
  <si>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</si>
  <si>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</si>
  <si>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</si>
  <si>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</si>
  <si>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</si>
  <si>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</si>
  <si>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</si>
  <si>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</si>
  <si>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</si>
  <si>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</si>
  <si>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</si>
  <si>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</si>
  <si>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</si>
  <si>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</si>
  <si>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</si>
  <si>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</si>
  <si>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</si>
  <si>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</si>
  <si>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</si>
  <si>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</si>
  <si>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</si>
  <si>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</si>
  <si>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</si>
  <si>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</si>
  <si>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</si>
  <si>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</si>
  <si>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</si>
  <si>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</si>
  <si>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</si>
  <si>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</si>
  <si>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</si>
  <si>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</si>
  <si>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</si>
  <si>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</si>
  <si>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</si>
  <si>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</si>
  <si>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</si>
  <si>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</si>
  <si>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</si>
  <si>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</si>
  <si>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</si>
  <si>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</si>
  <si>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</si>
  <si>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</si>
  <si>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</si>
  <si>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</si>
  <si>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</si>
  <si>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</si>
  <si>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</si>
  <si>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</si>
  <si>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</si>
  <si>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</si>
  <si>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</si>
  <si>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</si>
  <si>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</si>
  <si>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</si>
  <si>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</si>
  <si>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</si>
  <si>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</si>
  <si>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</si>
  <si>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</si>
  <si>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</si>
  <si>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</si>
  <si>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</si>
  <si>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</si>
  <si>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</si>
  <si>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</si>
  <si>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</si>
  <si>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</si>
  <si>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</si>
  <si>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</si>
  <si>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</si>
  <si>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</si>
  <si>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</si>
  <si>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</si>
  <si>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</si>
  <si>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</si>
  <si>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</si>
  <si>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</si>
  <si>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</si>
  <si>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</si>
  <si>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</si>
  <si>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</si>
  <si>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</si>
  <si>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</si>
  <si>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</si>
  <si>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</si>
  <si>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</si>
  <si>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</si>
  <si>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</si>
  <si>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</si>
  <si>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</si>
  <si>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</si>
  <si>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</si>
  <si>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</si>
  <si>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</si>
  <si>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</si>
  <si>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</si>
  <si>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</si>
  <si>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</si>
  <si>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</si>
  <si>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</si>
  <si>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</si>
  <si>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</si>
  <si>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</si>
  <si>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</si>
  <si>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</si>
  <si>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</si>
  <si>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</si>
  <si>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</si>
  <si>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</si>
  <si>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</si>
  <si>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</si>
  <si>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</si>
  <si>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</si>
  <si>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</si>
  <si>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</si>
  <si>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</si>
  <si>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</si>
  <si>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</si>
  <si>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</si>
  <si>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</si>
  <si>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</si>
  <si>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</si>
  <si>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</si>
  <si>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</si>
  <si>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</si>
  <si>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</si>
  <si>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</si>
  <si>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</si>
  <si>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</si>
  <si>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</si>
  <si>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</si>
  <si>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</si>
  <si>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</si>
  <si>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</si>
  <si>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</si>
  <si>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</si>
  <si>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</si>
  <si>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</si>
  <si>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</si>
  <si>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</si>
  <si>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</si>
  <si>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</si>
  <si>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</si>
  <si>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</si>
  <si>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</si>
  <si>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</si>
  <si>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</si>
  <si>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</si>
  <si>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</si>
  <si>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</si>
  <si>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</si>
  <si>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</si>
  <si>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</si>
  <si>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</si>
  <si>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</si>
  <si>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</si>
  <si>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</si>
  <si>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</si>
  <si>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</si>
  <si>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</si>
  <si>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</si>
  <si>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</si>
  <si>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</si>
  <si>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</si>
  <si>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</si>
  <si>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</si>
  <si>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</si>
  <si>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</si>
  <si>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</si>
  <si>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</si>
  <si>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</si>
  <si>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</si>
  <si>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</si>
  <si>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</si>
  <si>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</si>
  <si>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</si>
  <si>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</si>
  <si>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</si>
  <si>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</si>
  <si>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</si>
  <si>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</si>
  <si>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</si>
  <si>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</si>
  <si>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</si>
  <si>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</si>
  <si>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</si>
  <si>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</si>
  <si>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</si>
  <si>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</si>
  <si>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</si>
  <si>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</si>
  <si>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</si>
  <si>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</si>
  <si>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</si>
  <si>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</si>
  <si>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</si>
  <si>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</si>
  <si>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</si>
  <si>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</si>
  <si>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</si>
  <si>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</si>
  <si>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</si>
  <si>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</si>
  <si>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</si>
  <si>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</si>
  <si>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</si>
  <si>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</si>
  <si>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</si>
  <si>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</si>
  <si>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</si>
  <si>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</si>
  <si>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</si>
  <si>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</si>
  <si>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</si>
  <si>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</si>
  <si>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</si>
  <si>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</si>
  <si>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</si>
  <si>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</si>
  <si>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</si>
  <si>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</si>
  <si>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</si>
  <si>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</si>
  <si>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</si>
  <si>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</si>
  <si>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</si>
  <si>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</si>
  <si>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</si>
  <si>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</si>
  <si>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</si>
  <si>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</si>
  <si>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</si>
  <si>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</si>
  <si>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</si>
  <si>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</si>
  <si>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</si>
  <si>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</si>
  <si>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</si>
  <si>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</si>
  <si>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</si>
  <si>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</si>
  <si>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</si>
  <si>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</si>
  <si>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</si>
  <si>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</si>
  <si>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</si>
  <si>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</si>
  <si>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</si>
  <si>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</si>
  <si>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</si>
  <si>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</si>
  <si>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</si>
  <si>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</si>
  <si>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</si>
  <si>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</si>
  <si>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</si>
  <si>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</si>
  <si>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</si>
  <si>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</si>
  <si>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</si>
  <si>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</si>
  <si>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</si>
  <si>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</si>
  <si>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</si>
  <si>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</si>
  <si>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</si>
  <si>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</si>
  <si>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</si>
  <si>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</si>
  <si>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</si>
  <si>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</si>
  <si>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</si>
  <si>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</si>
  <si>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</si>
  <si>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</si>
  <si>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</si>
  <si>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</si>
  <si>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</si>
  <si>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</si>
  <si>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</si>
  <si>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</si>
  <si>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</si>
  <si>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</si>
  <si>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</si>
  <si>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</si>
  <si>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</si>
  <si>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</si>
  <si>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</si>
  <si>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</si>
  <si>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</si>
  <si>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</si>
  <si>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</si>
  <si>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</si>
  <si>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</si>
  <si>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</si>
  <si>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</si>
  <si>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</si>
  <si>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</si>
  <si>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</si>
  <si>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</si>
  <si>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</si>
  <si>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</si>
  <si>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</si>
  <si>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</si>
  <si>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</si>
  <si>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</si>
  <si>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</si>
  <si>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</si>
  <si>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</si>
  <si>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</si>
  <si>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</si>
  <si>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</si>
  <si>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</si>
  <si>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</si>
  <si>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</si>
  <si>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</si>
  <si>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</si>
  <si>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</si>
  <si>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</si>
  <si>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</si>
  <si>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</si>
  <si>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</si>
  <si>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</si>
  <si>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</si>
  <si>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</si>
  <si>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</si>
  <si>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</si>
  <si>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</si>
  <si>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</si>
  <si>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</si>
  <si>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</si>
  <si>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</si>
  <si>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</si>
  <si>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</si>
  <si>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</si>
  <si>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</si>
  <si>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</si>
  <si>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</si>
  <si>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</si>
  <si>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</si>
  <si>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</si>
  <si>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</si>
  <si>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</si>
  <si>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</si>
  <si>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</si>
  <si>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</si>
  <si>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</si>
  <si>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</si>
  <si>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</si>
  <si>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</si>
  <si>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</si>
  <si>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</si>
  <si>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</si>
  <si>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</si>
  <si>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</si>
  <si>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</si>
  <si>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</si>
  <si>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</si>
  <si>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</si>
  <si>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</si>
  <si>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</si>
  <si>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</si>
  <si>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</si>
  <si>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</si>
  <si>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</si>
  <si>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</si>
  <si>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</si>
  <si>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</si>
  <si>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</si>
  <si>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</si>
  <si>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</si>
  <si>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</si>
  <si>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</si>
  <si>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</si>
  <si>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</si>
  <si>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</si>
  <si>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</si>
  <si>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</si>
  <si>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</si>
  <si>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</si>
  <si>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</si>
  <si>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</si>
  <si>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</si>
  <si>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</si>
  <si>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</si>
  <si>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</si>
  <si>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</si>
  <si>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</si>
  <si>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</si>
  <si>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</si>
  <si>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</si>
  <si>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</si>
  <si>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</si>
  <si>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</si>
  <si>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</si>
  <si>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</si>
  <si>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</si>
  <si>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</si>
  <si>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</si>
  <si>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</si>
  <si>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</si>
  <si>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</si>
  <si>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</si>
  <si>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</si>
  <si>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</si>
  <si>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</si>
  <si>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</si>
  <si>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</si>
  <si>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</si>
  <si>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</si>
  <si>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</si>
  <si>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</si>
  <si>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</si>
  <si>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</si>
  <si>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</si>
  <si>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</si>
  <si>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</si>
  <si>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</si>
  <si>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</si>
  <si>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</si>
  <si>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</si>
  <si>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</si>
  <si>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</si>
  <si>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</si>
  <si>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</si>
  <si>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</si>
  <si>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</si>
  <si>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</si>
  <si>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</si>
  <si>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</si>
  <si>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</si>
  <si>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</si>
  <si>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</si>
  <si>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</si>
  <si>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</si>
  <si>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</si>
  <si>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</si>
  <si>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</si>
  <si>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</si>
  <si>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</si>
  <si>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</si>
  <si>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</si>
  <si>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</si>
  <si>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</si>
  <si>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</si>
  <si>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</si>
  <si>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</si>
  <si>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</si>
  <si>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</si>
  <si>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</si>
  <si>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</si>
  <si>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</si>
  <si>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</si>
  <si>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</si>
  <si>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</si>
  <si>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</si>
  <si>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</si>
  <si>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</si>
  <si>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</si>
  <si>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</si>
  <si>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</si>
  <si>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</si>
  <si>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</si>
  <si>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</si>
  <si>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</si>
  <si>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</si>
  <si>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</si>
  <si>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</si>
  <si>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</si>
  <si>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</si>
  <si>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</si>
  <si>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</si>
  <si>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</si>
  <si>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</si>
  <si>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</si>
  <si>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</si>
  <si>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</si>
  <si>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</si>
  <si>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</si>
  <si>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</si>
  <si>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</si>
  <si>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</si>
  <si>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</si>
  <si>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</si>
  <si>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</si>
  <si>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</si>
  <si>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</si>
  <si>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</si>
  <si>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</si>
  <si>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</si>
  <si>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</si>
  <si>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</si>
  <si>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</si>
  <si>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</si>
  <si>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</si>
  <si>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</si>
  <si>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</si>
  <si>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</si>
  <si>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</si>
  <si>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</si>
  <si>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</si>
  <si>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</si>
  <si>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</si>
  <si>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</si>
  <si>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</si>
  <si>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</si>
  <si>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</si>
  <si>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</si>
  <si>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</si>
  <si>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</si>
  <si>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</si>
  <si>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</si>
  <si>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</si>
  <si>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</si>
  <si>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</si>
  <si>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</si>
  <si>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</si>
  <si>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</si>
  <si>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</si>
  <si>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</si>
  <si>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</si>
  <si>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</si>
  <si>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</si>
  <si>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</si>
  <si>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</si>
  <si>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</si>
  <si>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</si>
  <si>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</si>
  <si>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</si>
  <si>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</si>
  <si>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</si>
  <si>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</si>
  <si>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</si>
  <si>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</si>
  <si>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</si>
  <si>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</si>
  <si>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</si>
  <si>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</si>
  <si>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</si>
  <si>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</si>
  <si>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</si>
  <si>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</si>
  <si>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</si>
  <si>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</si>
  <si>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</si>
  <si>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</si>
  <si>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</si>
  <si>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</si>
  <si>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</si>
  <si>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</si>
  <si>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</si>
  <si>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</si>
  <si>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</si>
  <si>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</si>
  <si>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</si>
  <si>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</si>
  <si>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</si>
  <si>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</si>
  <si>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</si>
  <si>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</si>
  <si>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</si>
  <si>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</si>
  <si>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</si>
  <si>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</si>
  <si>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</si>
  <si>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</si>
  <si>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</si>
  <si>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</si>
  <si>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</si>
  <si>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</si>
  <si>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</si>
  <si>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</si>
  <si>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</si>
  <si>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</si>
  <si>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</si>
  <si>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</si>
  <si>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</si>
  <si>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</si>
  <si>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</si>
  <si>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</si>
  <si>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</si>
  <si>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</si>
  <si>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</si>
  <si>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</si>
  <si>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</si>
  <si>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</si>
  <si>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</si>
  <si>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</si>
  <si>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</si>
  <si>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</si>
  <si>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</si>
  <si>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</si>
  <si>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</si>
  <si>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</si>
  <si>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</si>
  <si>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</si>
  <si>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</si>
  <si>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</si>
  <si>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</si>
  <si>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</si>
  <si>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</si>
  <si>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</si>
  <si>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</si>
  <si>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</si>
  <si>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</si>
  <si>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</si>
  <si>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</si>
  <si>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</si>
  <si>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</si>
  <si>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</si>
  <si>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</si>
  <si>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</si>
  <si>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</si>
  <si>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</si>
  <si>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</si>
  <si>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</si>
  <si>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</si>
  <si>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</si>
  <si>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</si>
  <si>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</si>
  <si>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</si>
  <si>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</si>
  <si>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</si>
  <si>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</si>
  <si>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</si>
  <si>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</si>
  <si>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</si>
  <si>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</si>
  <si>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</si>
  <si>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</si>
  <si>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</si>
  <si>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</si>
  <si>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</si>
  <si>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</si>
  <si>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</si>
  <si>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</si>
  <si>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</si>
  <si>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</si>
  <si>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</si>
  <si>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</si>
  <si>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</si>
  <si>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</si>
  <si>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</si>
  <si>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</si>
  <si>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</si>
  <si>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</si>
  <si>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</si>
  <si>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</si>
  <si>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</si>
  <si>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</si>
  <si>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</si>
  <si>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</si>
  <si>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</si>
  <si>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</si>
  <si>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</si>
  <si>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</si>
  <si>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</si>
  <si>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</si>
  <si>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</si>
  <si>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</si>
  <si>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</si>
  <si>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</si>
  <si>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</si>
  <si>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</si>
  <si>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</si>
  <si>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</si>
  <si>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</si>
  <si>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</si>
  <si>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</si>
  <si>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</si>
  <si>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</si>
  <si>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</si>
  <si>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</si>
  <si>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</si>
  <si>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</si>
  <si>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</si>
  <si>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</si>
  <si>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</si>
  <si>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</si>
  <si>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</si>
  <si>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</si>
  <si>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</si>
  <si>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</si>
  <si>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</si>
  <si>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</si>
  <si>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</si>
  <si>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</si>
  <si>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</si>
  <si>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</si>
  <si>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</si>
  <si>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</si>
  <si>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</si>
  <si>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</si>
  <si>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</si>
  <si>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</si>
  <si>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</si>
  <si>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</si>
  <si>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</si>
  <si>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</si>
  <si>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</si>
  <si>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</si>
  <si>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</si>
  <si>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</si>
  <si>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</si>
  <si>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</si>
  <si>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</si>
  <si>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</si>
  <si>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</si>
  <si>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</si>
  <si>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</si>
  <si>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</si>
  <si>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</si>
  <si>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</si>
  <si>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</si>
  <si>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</si>
  <si>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</si>
  <si>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</si>
  <si>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</si>
  <si>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</si>
  <si>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</si>
  <si>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</si>
  <si>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</si>
  <si>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</si>
  <si>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</si>
  <si>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</si>
  <si>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</si>
  <si>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</si>
  <si>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</si>
  <si>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</si>
  <si>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</si>
  <si>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</si>
  <si>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</si>
  <si>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</si>
  <si>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</si>
  <si>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</si>
  <si>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</si>
  <si>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</si>
  <si>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</si>
  <si>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</si>
  <si>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</si>
  <si>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</si>
  <si>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</si>
  <si>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</si>
  <si>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</si>
  <si>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</si>
  <si>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</si>
  <si>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</si>
  <si>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</si>
  <si>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</si>
  <si>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</si>
  <si>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</si>
  <si>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</si>
  <si>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</si>
  <si>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</si>
  <si>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</si>
  <si>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</si>
  <si>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</si>
  <si>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</si>
  <si>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</si>
  <si>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</si>
  <si>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</si>
  <si>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</si>
  <si>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</si>
  <si>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</si>
  <si>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</si>
  <si>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</si>
  <si>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</si>
  <si>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</si>
  <si>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</si>
  <si>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</si>
  <si>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</si>
  <si>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</si>
  <si>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</si>
  <si>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</si>
  <si>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</si>
  <si>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</si>
  <si>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</si>
  <si>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</si>
  <si>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</si>
  <si>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</si>
  <si>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</si>
  <si>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</si>
  <si>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</si>
  <si>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</si>
  <si>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</si>
  <si>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</si>
  <si>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</si>
  <si>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</si>
  <si>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</si>
  <si>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</si>
  <si>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</si>
  <si>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</si>
  <si>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</si>
  <si>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</si>
  <si>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</si>
  <si>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</si>
  <si>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</si>
  <si>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</si>
  <si>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</si>
  <si>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</si>
  <si>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</si>
  <si>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</si>
  <si>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</si>
  <si>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</si>
  <si>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</si>
  <si>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</si>
  <si>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</si>
  <si>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</si>
  <si>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</si>
  <si>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</si>
  <si>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</si>
  <si>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</si>
  <si>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</si>
  <si>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</si>
  <si>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</si>
  <si>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</si>
  <si>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</si>
  <si>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</si>
  <si>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</si>
  <si>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</si>
  <si>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</si>
  <si>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</si>
  <si>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</si>
  <si>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</si>
  <si>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</si>
  <si>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</si>
  <si>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</si>
  <si>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</si>
  <si>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</si>
  <si>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</si>
  <si>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</si>
  <si>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</si>
  <si>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</si>
  <si>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</si>
  <si>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</si>
  <si>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</si>
  <si>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</si>
  <si>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</si>
  <si>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</si>
  <si>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</si>
  <si>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</si>
  <si>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</si>
  <si>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</si>
  <si>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</si>
  <si>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</si>
  <si>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</si>
  <si>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</si>
  <si>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</si>
  <si>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</si>
  <si>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</si>
  <si>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</si>
  <si>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</si>
  <si>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</si>
  <si>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</si>
  <si>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</si>
  <si>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</si>
  <si>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</si>
  <si>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</si>
  <si>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</si>
  <si>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</si>
  <si>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</si>
  <si>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</si>
  <si>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</si>
  <si>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</si>
  <si>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</si>
  <si>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</si>
  <si>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</si>
  <si>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</si>
  <si>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</si>
  <si>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</si>
  <si>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</si>
  <si>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</si>
  <si>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</si>
  <si>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</si>
  <si>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</si>
  <si>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</si>
  <si>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</si>
  <si>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</si>
  <si>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</si>
  <si>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</si>
  <si>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</si>
  <si>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</si>
  <si>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</si>
  <si>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</si>
  <si>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</si>
  <si>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</si>
  <si>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</si>
  <si>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</si>
  <si>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</si>
  <si>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</si>
  <si>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</si>
  <si>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</si>
  <si>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</si>
  <si>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</si>
  <si>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</si>
  <si>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</si>
  <si>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</si>
  <si>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</si>
  <si>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</si>
  <si>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</si>
  <si>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</si>
  <si>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</si>
  <si>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</si>
  <si>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</si>
  <si>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</si>
  <si>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</si>
  <si>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</si>
  <si>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</si>
  <si>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</si>
  <si>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</si>
  <si>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</si>
  <si>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</si>
  <si>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</si>
  <si>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</si>
  <si>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</si>
  <si>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</si>
  <si>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</si>
  <si>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</si>
  <si>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</si>
  <si>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</si>
  <si>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</si>
  <si>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</si>
  <si>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</si>
  <si>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</si>
  <si>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</si>
  <si>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</si>
  <si>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</si>
  <si>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</si>
  <si>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</si>
  <si>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</si>
  <si>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</si>
  <si>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</si>
  <si>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</si>
  <si>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</si>
  <si>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</si>
  <si>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</si>
  <si>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</si>
  <si>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</si>
  <si>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</si>
  <si>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</si>
  <si>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</si>
  <si>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</si>
  <si>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</si>
  <si>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</si>
  <si>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</si>
  <si>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</si>
  <si>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</si>
  <si>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</si>
  <si>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</si>
  <si>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</si>
  <si>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</si>
  <si>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</si>
  <si>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</si>
  <si>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</si>
  <si>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</si>
  <si>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</si>
  <si>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</si>
  <si>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</si>
  <si>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</si>
  <si>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</si>
  <si>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</si>
  <si>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</si>
  <si>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</si>
  <si>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</si>
  <si>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</si>
  <si>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</si>
  <si>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</si>
  <si>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</si>
  <si>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</si>
  <si>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</si>
  <si>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</si>
  <si>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</si>
  <si>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</si>
  <si>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</si>
  <si>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</si>
  <si>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</si>
  <si>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</si>
  <si>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</si>
  <si>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</si>
  <si>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</si>
  <si>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</si>
  <si>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</si>
  <si>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</si>
  <si>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</si>
  <si>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</si>
  <si>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</si>
  <si>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</si>
  <si>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</si>
  <si>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</si>
  <si>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</si>
  <si>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</si>
  <si>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</si>
  <si>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</si>
  <si>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</si>
  <si>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</si>
  <si>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</si>
  <si>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</si>
  <si>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</si>
  <si>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</si>
  <si>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</si>
  <si>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</si>
  <si>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</si>
  <si>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</si>
  <si>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</si>
  <si>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</si>
  <si>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</si>
  <si>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</si>
  <si>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</si>
  <si>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</si>
  <si>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</si>
  <si>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</si>
  <si>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</si>
  <si>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</si>
  <si>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</si>
  <si>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</si>
  <si>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</si>
  <si>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</si>
  <si>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</si>
  <si>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</si>
  <si>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</si>
  <si>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</si>
  <si>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</si>
  <si>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</si>
  <si>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</si>
  <si>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</si>
  <si>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</si>
  <si>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</si>
  <si>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</si>
  <si>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</si>
  <si>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</si>
  <si>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</si>
  <si>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</si>
  <si>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</si>
  <si>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</si>
  <si>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</si>
  <si>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</si>
  <si>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</si>
  <si>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</si>
  <si>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</si>
  <si>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</si>
  <si>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</si>
  <si>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</si>
  <si>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</si>
  <si>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</si>
  <si>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</si>
  <si>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</si>
  <si>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</si>
  <si>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</si>
  <si>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</si>
  <si>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</si>
  <si>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</si>
  <si>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</si>
  <si>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</si>
  <si>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</si>
  <si>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</si>
  <si>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</si>
  <si>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</si>
  <si>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</si>
  <si>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</si>
  <si>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</si>
  <si>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</si>
  <si>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</si>
  <si>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</si>
  <si>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</si>
  <si>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</si>
  <si>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</si>
  <si>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</si>
  <si>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</si>
  <si>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</si>
  <si>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</si>
  <si>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</si>
  <si>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</si>
  <si>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</si>
  <si>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</si>
  <si>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</si>
  <si>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</si>
  <si>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</si>
  <si>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</si>
  <si>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</si>
  <si>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</si>
  <si>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</si>
  <si>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</si>
  <si>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</si>
  <si>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</si>
  <si>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</si>
  <si>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</si>
  <si>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</si>
  <si>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</si>
  <si>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</si>
  <si>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</si>
  <si>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</si>
  <si>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</si>
  <si>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</si>
  <si>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</si>
  <si>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</si>
  <si>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</si>
  <si>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</si>
  <si>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</si>
  <si>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</si>
  <si>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</si>
  <si>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</si>
  <si>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</si>
  <si>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</si>
  <si>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</si>
  <si>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</si>
  <si>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</si>
  <si>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</si>
  <si>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</si>
  <si>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</si>
  <si>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</si>
  <si>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</si>
  <si>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</si>
  <si>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</si>
  <si>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</si>
  <si>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</si>
  <si>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</si>
  <si>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</si>
  <si>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</si>
  <si>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</si>
  <si>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</si>
  <si>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</si>
  <si>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</si>
  <si>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</si>
  <si>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</si>
  <si>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</si>
  <si>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</si>
  <si>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</si>
  <si>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</si>
  <si>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</si>
  <si>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</si>
  <si>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</si>
  <si>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</si>
  <si>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</si>
  <si>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</si>
  <si>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</si>
  <si>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</si>
  <si>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</si>
  <si>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</si>
  <si>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</si>
  <si>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</si>
  <si>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</si>
  <si>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</si>
  <si>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</si>
  <si>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</si>
  <si>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</si>
  <si>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</si>
  <si>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</si>
  <si>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</si>
  <si>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</si>
  <si>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</si>
  <si>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</si>
  <si>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</si>
  <si>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</si>
  <si>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</si>
  <si>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</si>
  <si>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</si>
  <si>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</si>
  <si>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</si>
  <si>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</si>
  <si>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</si>
  <si>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</si>
  <si>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</si>
  <si>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</si>
  <si>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</si>
  <si>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</si>
  <si>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</si>
  <si>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</si>
  <si>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</si>
  <si>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</si>
  <si>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</si>
  <si>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</si>
  <si>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</si>
  <si>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</si>
  <si>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</si>
  <si>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</si>
  <si>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</si>
  <si>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</si>
  <si>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</si>
  <si>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</si>
  <si>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</si>
  <si>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</si>
  <si>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</si>
  <si>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</si>
  <si>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</si>
  <si>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</si>
  <si>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</si>
  <si>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</si>
  <si>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</si>
  <si>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</si>
  <si>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</si>
  <si>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</si>
  <si>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</si>
  <si>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</si>
  <si>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</si>
  <si>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</si>
  <si>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</si>
  <si>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</si>
  <si>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</si>
  <si>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</si>
  <si>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</si>
  <si>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</si>
  <si>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</si>
  <si>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</si>
  <si>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</si>
  <si>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</si>
  <si>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</si>
  <si>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</si>
  <si>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</si>
  <si>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</si>
  <si>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</si>
  <si>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</si>
  <si>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</si>
  <si>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</si>
  <si>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</si>
  <si>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</si>
  <si>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</si>
  <si>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</si>
  <si>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</si>
  <si>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</si>
  <si>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</si>
  <si>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</si>
  <si>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</si>
  <si>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</si>
  <si>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</si>
  <si>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</si>
  <si>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</si>
  <si>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</si>
  <si>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</si>
  <si>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</si>
  <si>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</si>
  <si>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</si>
  <si>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</si>
  <si>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</si>
  <si>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</si>
  <si>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</si>
  <si>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</si>
  <si>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</si>
  <si>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</si>
  <si>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</si>
  <si>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</si>
  <si>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</si>
  <si>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</si>
  <si>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</si>
  <si>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</si>
  <si>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</si>
  <si>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</si>
  <si>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</si>
  <si>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</si>
  <si>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</si>
  <si>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</si>
  <si>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</si>
  <si>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</si>
  <si>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</si>
  <si>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</si>
  <si>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</si>
  <si>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</si>
  <si>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</si>
  <si>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</si>
  <si>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</si>
  <si>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</si>
  <si>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</si>
  <si>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</si>
  <si>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</si>
  <si>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</si>
  <si>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</si>
  <si>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</si>
  <si>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</si>
  <si>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</si>
  <si>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</si>
  <si>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</si>
  <si>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</si>
  <si>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</si>
  <si>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</si>
  <si>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</si>
  <si>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</si>
  <si>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</si>
  <si>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</si>
  <si>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</si>
  <si>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</si>
  <si>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</si>
  <si>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</si>
  <si>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</si>
  <si>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</si>
  <si>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</si>
  <si>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</si>
  <si>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</si>
  <si>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</si>
  <si>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</si>
  <si>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</si>
  <si>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</si>
  <si>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</si>
  <si>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</si>
  <si>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</si>
  <si>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</si>
  <si>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</si>
  <si>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</si>
  <si>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</si>
  <si>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</si>
  <si>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</si>
  <si>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</si>
  <si>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</si>
  <si>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</si>
  <si>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</si>
  <si>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</si>
  <si>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</si>
  <si>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</si>
  <si>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</si>
  <si>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</si>
  <si>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</si>
  <si>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</si>
  <si>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</si>
  <si>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</si>
  <si>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</si>
  <si>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</si>
  <si>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</si>
  <si>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</si>
  <si>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</si>
  <si>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</si>
  <si>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</si>
  <si>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</si>
  <si>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</si>
  <si>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</si>
  <si>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</si>
  <si>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</si>
  <si>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</si>
  <si>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</si>
  <si>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</si>
  <si>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</si>
  <si>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</si>
  <si>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</si>
  <si>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</si>
  <si>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</si>
  <si>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</si>
  <si>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</si>
  <si>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</si>
  <si>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</si>
  <si>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</si>
  <si>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</si>
  <si>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</si>
  <si>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</si>
  <si>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</si>
  <si>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</si>
  <si>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</si>
  <si>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</si>
  <si>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</si>
  <si>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</si>
  <si>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</si>
  <si>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</si>
  <si>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</si>
  <si>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</si>
  <si>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</si>
  <si>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</si>
  <si>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</si>
  <si>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</si>
  <si>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</si>
  <si>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</si>
  <si>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</si>
  <si>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</si>
  <si>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</si>
  <si>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</si>
  <si>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</si>
  <si>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</si>
  <si>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</si>
  <si>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</si>
  <si>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</si>
  <si>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</si>
  <si>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</si>
  <si>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</si>
  <si>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</si>
  <si>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</si>
  <si>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</si>
  <si>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</si>
  <si>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</si>
  <si>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</si>
  <si>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</si>
  <si>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</si>
  <si>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</si>
  <si>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</si>
  <si>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</si>
  <si>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</si>
  <si>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</si>
  <si>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</si>
  <si>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</si>
  <si>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</si>
  <si>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</si>
  <si>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</si>
  <si>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</si>
  <si>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</si>
  <si>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</si>
  <si>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</si>
  <si>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</si>
  <si>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</si>
  <si>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</si>
  <si>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</si>
  <si>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</si>
  <si>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</si>
  <si>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</si>
  <si>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</si>
  <si>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</si>
  <si>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</si>
  <si>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</si>
  <si>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</si>
  <si>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</si>
  <si>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</si>
  <si>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</si>
  <si>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</si>
  <si>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</si>
  <si>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</si>
  <si>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</si>
  <si>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</si>
  <si>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</si>
  <si>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</si>
  <si>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</si>
  <si>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</si>
  <si>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</si>
  <si>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</si>
  <si>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</si>
  <si>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</si>
  <si>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</si>
  <si>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</si>
  <si>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</si>
  <si>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</si>
  <si>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</si>
  <si>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</si>
  <si>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</si>
  <si>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</si>
  <si>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</si>
  <si>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</si>
  <si>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</si>
  <si>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</si>
  <si>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</si>
  <si>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</si>
  <si>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</si>
  <si>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</si>
  <si>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</si>
  <si>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</si>
  <si>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</si>
  <si>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</si>
  <si>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</si>
  <si>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</si>
  <si>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</si>
  <si>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</si>
  <si>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</si>
  <si>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</si>
  <si>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</si>
  <si>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</si>
  <si>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</si>
  <si>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</si>
  <si>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</si>
  <si>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</si>
  <si>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</si>
  <si>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</si>
  <si>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</si>
  <si>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</si>
  <si>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</si>
  <si>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</si>
  <si>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</si>
  <si>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</si>
  <si>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</si>
  <si>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</si>
  <si>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</si>
  <si>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</si>
  <si>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</si>
  <si>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</si>
  <si>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</si>
  <si>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</si>
  <si>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</si>
  <si>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</si>
  <si>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</si>
  <si>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</si>
  <si>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</si>
  <si>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</si>
  <si>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</si>
  <si>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</si>
  <si>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</si>
  <si>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</si>
  <si>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</si>
  <si>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</si>
  <si>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</si>
  <si>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</si>
  <si>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</si>
  <si>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</si>
  <si>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</si>
  <si>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</si>
  <si>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</si>
  <si>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</si>
  <si>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</si>
  <si>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</si>
  <si>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</si>
  <si>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</si>
  <si>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</si>
  <si>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</si>
  <si>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</si>
  <si>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</si>
  <si>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</si>
  <si>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</si>
  <si>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</si>
  <si>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</si>
  <si>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</si>
  <si>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</si>
  <si>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</si>
  <si>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</si>
  <si>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</si>
  <si>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</si>
  <si>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</si>
  <si>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</si>
  <si>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</si>
  <si>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</si>
  <si>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</si>
  <si>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</si>
  <si>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</si>
  <si>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</si>
  <si>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</si>
  <si>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</si>
  <si>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</si>
  <si>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</si>
  <si>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</si>
  <si>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</si>
  <si>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</si>
  <si>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</si>
  <si>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</si>
  <si>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</si>
  <si>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</si>
  <si>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</si>
  <si>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</si>
  <si>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</si>
  <si>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</si>
  <si>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</si>
  <si>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</si>
  <si>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</si>
  <si>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</si>
  <si>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</si>
  <si>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</si>
  <si>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</si>
  <si>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</si>
  <si>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</si>
  <si>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</si>
  <si>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</si>
  <si>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</si>
  <si>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</si>
  <si>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</si>
  <si>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</si>
  <si>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</si>
  <si>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</si>
  <si>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</si>
  <si>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</si>
  <si>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</si>
  <si>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</si>
  <si>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</si>
  <si>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</si>
  <si>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</si>
  <si>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</si>
  <si>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</si>
  <si>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</si>
  <si>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</si>
  <si>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</si>
  <si>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</si>
  <si>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</si>
  <si>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</si>
  <si>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</si>
  <si>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</si>
  <si>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</si>
  <si>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</si>
  <si>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</si>
  <si>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</si>
  <si>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</si>
  <si>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</si>
  <si>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</si>
  <si>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</si>
  <si>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</si>
  <si>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</si>
  <si>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</si>
  <si>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</si>
  <si>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</si>
  <si>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</si>
  <si>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</si>
  <si>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</si>
  <si>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</si>
  <si>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</si>
  <si>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</si>
  <si>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</si>
  <si>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</si>
  <si>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</si>
  <si>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</si>
  <si>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</si>
  <si>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</si>
  <si>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</si>
  <si>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</si>
  <si>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</si>
  <si>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</si>
  <si>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</si>
  <si>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</si>
  <si>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</si>
  <si>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</si>
  <si>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</si>
  <si>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</si>
  <si>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</si>
  <si>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</si>
  <si>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</si>
  <si>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</si>
  <si>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</si>
  <si>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</si>
  <si>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</si>
  <si>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</si>
  <si>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</si>
  <si>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</si>
  <si>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</si>
  <si>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</si>
  <si>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</si>
  <si>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</si>
  <si>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</si>
  <si>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</si>
  <si>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</si>
  <si>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</si>
  <si>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</si>
  <si>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</si>
  <si>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</si>
  <si>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</si>
  <si>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</si>
  <si>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</si>
  <si>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</si>
  <si>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</si>
  <si>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</si>
  <si>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</si>
  <si>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</si>
  <si>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</si>
  <si>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</si>
  <si>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</si>
  <si>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</si>
  <si>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</si>
  <si>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</si>
  <si>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</si>
  <si>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</si>
  <si>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</si>
  <si>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</si>
  <si>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</si>
  <si>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</si>
  <si>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</si>
  <si>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</si>
  <si>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</si>
  <si>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</si>
  <si>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</si>
  <si>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</si>
  <si>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</si>
  <si>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</si>
  <si>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</si>
  <si>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</si>
  <si>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</si>
  <si>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</si>
  <si>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</si>
  <si>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</si>
  <si>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</si>
  <si>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</si>
  <si>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</si>
  <si>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</si>
  <si>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</si>
  <si>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</si>
  <si>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</si>
  <si>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</si>
  <si>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</si>
  <si>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</si>
  <si>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</si>
  <si>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</si>
  <si>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</si>
  <si>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</si>
  <si>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</si>
  <si>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</si>
  <si>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</si>
  <si>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</si>
  <si>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</si>
  <si>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</si>
  <si>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</si>
  <si>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</si>
  <si>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</si>
  <si>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</si>
  <si>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</si>
  <si>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</si>
  <si>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</si>
  <si>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</si>
  <si>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</si>
  <si>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</si>
  <si>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</si>
  <si>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</si>
  <si>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</si>
  <si>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</si>
  <si>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</si>
  <si>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</si>
  <si>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</si>
  <si>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</si>
  <si>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</si>
  <si>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</si>
  <si>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</si>
  <si>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</si>
  <si>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</si>
  <si>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</si>
  <si>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</si>
  <si>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</si>
  <si>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</si>
  <si>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</si>
  <si>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</si>
  <si>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</si>
  <si>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</si>
  <si>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</si>
  <si>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</si>
  <si>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</si>
  <si>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</si>
  <si>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</si>
  <si>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</si>
  <si>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</si>
  <si>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</si>
  <si>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</si>
  <si>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</si>
  <si>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</si>
  <si>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</si>
  <si>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</si>
  <si>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</si>
  <si>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</si>
  <si>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</si>
  <si>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</si>
  <si>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</si>
  <si>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</si>
  <si>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</si>
  <si>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</si>
  <si>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</si>
  <si>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</si>
  <si>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</si>
  <si>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</si>
  <si>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</si>
  <si>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</si>
  <si>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</si>
  <si>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</si>
  <si>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</si>
  <si>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</si>
  <si>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</si>
  <si>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</si>
  <si>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</si>
  <si>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</si>
  <si>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</si>
  <si>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</si>
  <si>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</si>
  <si>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</si>
  <si>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</si>
  <si>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</si>
  <si>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</si>
  <si>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</si>
  <si>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</si>
  <si>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</si>
  <si>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</si>
  <si>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</si>
  <si>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</si>
  <si>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</si>
  <si>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</si>
  <si>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</si>
  <si>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</si>
  <si>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</si>
  <si>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</si>
  <si>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</si>
  <si>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</si>
  <si>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</si>
  <si>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</si>
  <si>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</si>
  <si>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</si>
  <si>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</si>
  <si>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</si>
  <si>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</si>
  <si>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</si>
  <si>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</si>
  <si>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</si>
  <si>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</si>
  <si>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</si>
  <si>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</si>
  <si>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</si>
  <si>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</si>
  <si>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</si>
  <si>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</si>
  <si>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</si>
  <si>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</si>
  <si>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</si>
  <si>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</si>
  <si>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</si>
  <si>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</si>
  <si>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</si>
  <si>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</si>
  <si>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</si>
  <si>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</si>
  <si>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</si>
  <si>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</si>
  <si>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</si>
  <si>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</si>
  <si>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</si>
  <si>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</si>
  <si>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</si>
  <si>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</si>
  <si>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</si>
  <si>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</si>
  <si>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</si>
  <si>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</si>
  <si>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</si>
  <si>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</si>
  <si>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</si>
  <si>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</si>
  <si>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</si>
  <si>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</si>
  <si>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</si>
  <si>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</si>
  <si>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</si>
  <si>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</si>
  <si>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</si>
  <si>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</si>
  <si>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</si>
  <si>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</si>
  <si>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</si>
  <si>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</si>
  <si>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</si>
  <si>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</si>
  <si>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</si>
  <si>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</si>
  <si>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</si>
  <si>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</si>
  <si>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</si>
  <si>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</si>
  <si>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</si>
  <si>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</si>
  <si>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</si>
  <si>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</si>
  <si>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</si>
  <si>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</si>
  <si>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</si>
  <si>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</si>
  <si>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</si>
  <si>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</si>
  <si>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</si>
  <si>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</si>
  <si>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</si>
  <si>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</si>
  <si>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</si>
  <si>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</si>
  <si>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</si>
  <si>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</si>
  <si>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</si>
  <si>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</si>
  <si>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</si>
  <si>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</si>
  <si>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</si>
  <si>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</si>
  <si>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</si>
  <si>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</si>
  <si>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</si>
  <si>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</si>
  <si>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</si>
  <si>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</si>
  <si>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</si>
  <si>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</si>
  <si>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</si>
  <si>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</si>
  <si>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</si>
  <si>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</si>
  <si>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</si>
  <si>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</si>
  <si>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</si>
  <si>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</si>
  <si>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</si>
  <si>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</si>
  <si>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</si>
  <si>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</si>
  <si>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</si>
  <si>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</si>
  <si>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</si>
  <si>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</si>
  <si>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</si>
  <si>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</si>
  <si>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</si>
  <si>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</si>
  <si>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</si>
  <si>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</si>
  <si>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</si>
  <si>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</si>
  <si>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</si>
  <si>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</si>
  <si>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</si>
  <si>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</si>
  <si>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</si>
  <si>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</si>
  <si>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</si>
  <si>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</si>
  <si>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</si>
  <si>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</si>
  <si>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</si>
  <si>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</si>
  <si>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</si>
  <si>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</si>
  <si>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</si>
  <si>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</si>
  <si>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</si>
  <si>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</si>
  <si>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</si>
  <si>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</si>
  <si>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</si>
  <si>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</si>
  <si>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</si>
  <si>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</si>
  <si>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</si>
  <si>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</si>
  <si>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</si>
  <si>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</si>
  <si>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</si>
  <si>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</si>
  <si>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</si>
  <si>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</si>
  <si>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</si>
  <si>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</si>
  <si>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</si>
  <si>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</si>
  <si>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</si>
  <si>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</si>
  <si>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</si>
  <si>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</si>
  <si>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</si>
  <si>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</si>
  <si>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</si>
  <si>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</si>
  <si>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</si>
  <si>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</si>
  <si>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</si>
  <si>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</si>
  <si>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</si>
  <si>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</si>
  <si>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</si>
  <si>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</si>
  <si>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</si>
  <si>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</si>
  <si>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</si>
  <si>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</si>
  <si>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</si>
  <si>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</si>
  <si>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</si>
  <si>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</si>
  <si>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</si>
  <si>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</si>
  <si>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</si>
  <si>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</si>
  <si>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</si>
  <si>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</si>
  <si>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</si>
  <si>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</si>
  <si>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</si>
  <si>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</si>
  <si>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</si>
  <si>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</si>
  <si>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</si>
  <si>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</si>
  <si>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</si>
  <si>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</si>
  <si>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</si>
  <si>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</si>
  <si>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</si>
  <si>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</si>
  <si>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</si>
  <si>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</si>
  <si>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</si>
  <si>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</si>
  <si>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</si>
  <si>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</si>
  <si>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</si>
  <si>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</si>
  <si>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</si>
  <si>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</si>
  <si>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</si>
  <si>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</si>
  <si>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</si>
  <si>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</si>
  <si>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</si>
  <si>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</si>
  <si>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</si>
  <si>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</si>
  <si>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</si>
  <si>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</si>
  <si>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</si>
  <si>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</si>
  <si>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</si>
  <si>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</si>
  <si>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</si>
  <si>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</si>
  <si>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</si>
  <si>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</si>
  <si>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</si>
  <si>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</si>
  <si>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</si>
  <si>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</si>
  <si>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</si>
  <si>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</si>
  <si>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</si>
  <si>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</si>
  <si>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</si>
  <si>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</si>
  <si>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</si>
  <si>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</si>
  <si>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</si>
  <si>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</si>
  <si>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</si>
  <si>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</si>
  <si>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</si>
  <si>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</si>
  <si>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</si>
  <si>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</si>
  <si>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</si>
  <si>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</si>
  <si>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</si>
  <si>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</si>
  <si>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</si>
  <si>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</si>
  <si>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</si>
  <si>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</si>
  <si>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</si>
  <si>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</si>
  <si>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</si>
  <si>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</si>
  <si>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</si>
  <si>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</si>
  <si>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</si>
  <si>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</si>
  <si>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</si>
  <si>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</si>
  <si>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</si>
  <si>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</si>
  <si>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</si>
  <si>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</si>
  <si>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</si>
  <si>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</si>
  <si>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</si>
  <si>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</si>
  <si>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</si>
  <si>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</si>
  <si>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</si>
  <si>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</si>
  <si>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</si>
  <si>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</si>
  <si>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</si>
  <si>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</si>
  <si>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</si>
  <si>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</si>
  <si>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</si>
  <si>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</si>
  <si>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</si>
  <si>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</si>
  <si>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</si>
  <si>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</si>
  <si>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</si>
  <si>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</si>
  <si>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</si>
  <si>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</si>
  <si>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</si>
  <si>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</si>
  <si>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</si>
  <si>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</si>
  <si>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</si>
  <si>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</si>
  <si>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</si>
  <si>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</si>
  <si>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</si>
  <si>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</si>
  <si>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</si>
  <si>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</si>
  <si>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</si>
  <si>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</si>
  <si>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</si>
  <si>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</si>
  <si>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</si>
  <si>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</si>
  <si>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</si>
  <si>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</si>
  <si>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</si>
  <si>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</si>
  <si>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</si>
  <si>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</si>
  <si>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</si>
  <si>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</si>
  <si>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</si>
  <si>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</si>
  <si>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</si>
  <si>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</si>
  <si>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</si>
  <si>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</si>
  <si>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</si>
  <si>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</si>
  <si>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</si>
  <si>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</si>
  <si>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</si>
  <si>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</si>
  <si>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</si>
  <si>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</si>
  <si>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</si>
  <si>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</si>
  <si>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</si>
  <si>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</si>
  <si>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</si>
  <si>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</si>
  <si>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</si>
  <si>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</si>
  <si>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</si>
  <si>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</si>
  <si>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</si>
  <si>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</si>
  <si>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</si>
  <si>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</si>
  <si>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</si>
  <si>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</si>
  <si>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</si>
  <si>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</si>
  <si>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</si>
  <si>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</si>
  <si>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</si>
  <si>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</si>
  <si>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</si>
  <si>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</si>
  <si>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</si>
  <si>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</si>
  <si>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</si>
  <si>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</si>
  <si>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</si>
  <si>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</si>
  <si>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</si>
  <si>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</si>
  <si>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</si>
  <si>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</si>
  <si>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</si>
  <si>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</si>
  <si>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</si>
  <si>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</si>
  <si>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</si>
  <si>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</si>
  <si>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</si>
  <si>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</si>
  <si>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</si>
  <si>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</si>
  <si>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</si>
  <si>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</si>
  <si>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</si>
  <si>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</si>
  <si>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</si>
  <si>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</si>
  <si>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</si>
  <si>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</si>
  <si>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</si>
  <si>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</si>
  <si>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</si>
  <si>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</si>
  <si>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</si>
  <si>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</si>
  <si>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</si>
  <si>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</si>
  <si>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</si>
  <si>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</si>
  <si>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</si>
  <si>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</si>
  <si>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</si>
  <si>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</si>
  <si>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</si>
  <si>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</si>
  <si>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</si>
  <si>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</si>
  <si>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</si>
  <si>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</si>
  <si>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</si>
  <si>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</si>
  <si>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</si>
  <si>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</si>
  <si>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</si>
  <si>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</si>
  <si>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</si>
  <si>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</si>
  <si>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</si>
  <si>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</si>
  <si>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</si>
  <si>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</si>
  <si>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</si>
  <si>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</si>
  <si>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</si>
  <si>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</si>
  <si>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</si>
  <si>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</si>
  <si>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</si>
  <si>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</si>
  <si>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</si>
  <si>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</si>
  <si>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</si>
  <si>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</si>
  <si>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</si>
  <si>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</si>
  <si>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</si>
  <si>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</si>
  <si>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</si>
  <si>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</si>
  <si>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</si>
  <si>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</si>
  <si>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</si>
  <si>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</si>
  <si>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</si>
  <si>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</si>
  <si>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</si>
  <si>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</si>
  <si>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</si>
  <si>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</si>
  <si>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</si>
  <si>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</si>
  <si>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</si>
  <si>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</si>
  <si>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</si>
  <si>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</si>
  <si>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</si>
  <si>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</si>
  <si>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</si>
  <si>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</si>
  <si>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</si>
  <si>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</si>
  <si>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</si>
  <si>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</si>
  <si>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</si>
  <si>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</si>
  <si>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</si>
  <si>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</si>
  <si>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</si>
  <si>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</si>
  <si>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</si>
  <si>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</si>
  <si>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</si>
  <si>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</si>
  <si>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</si>
  <si>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</si>
  <si>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</si>
  <si>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</si>
  <si>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</si>
  <si>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</si>
  <si>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</si>
  <si>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</si>
  <si>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</si>
  <si>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</si>
  <si>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</si>
  <si>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</si>
  <si>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</si>
  <si>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</si>
  <si>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</si>
  <si>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</si>
  <si>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</si>
  <si>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</si>
  <si>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</si>
  <si>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</si>
  <si>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</si>
  <si>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</si>
  <si>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</si>
  <si>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</si>
  <si>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</si>
  <si>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</si>
  <si>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</si>
  <si>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</si>
  <si>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</si>
  <si>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</si>
  <si>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</si>
  <si>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</si>
  <si>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</si>
  <si>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</si>
  <si>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</si>
  <si>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</si>
  <si>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</si>
  <si>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</si>
  <si>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</si>
  <si>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</si>
  <si>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</si>
  <si>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</si>
  <si>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</si>
  <si>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</si>
  <si>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</si>
  <si>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</si>
  <si>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</si>
  <si>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</si>
  <si>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</si>
  <si>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</si>
  <si>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</si>
  <si>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</si>
  <si>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</si>
  <si>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</si>
  <si>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</si>
  <si>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</si>
  <si>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</si>
  <si>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</si>
  <si>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</si>
  <si>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</si>
  <si>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</si>
  <si>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</si>
  <si>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</si>
  <si>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</si>
  <si>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</si>
  <si>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</si>
  <si>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</si>
  <si>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</si>
  <si>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</si>
  <si>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</si>
  <si>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</si>
  <si>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</si>
  <si>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</si>
  <si>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</si>
  <si>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</si>
  <si>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</si>
  <si>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</si>
  <si>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</si>
  <si>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</si>
  <si>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</si>
  <si>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</si>
  <si>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</si>
  <si>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</si>
  <si>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</si>
  <si>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</si>
  <si>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</si>
  <si>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</si>
  <si>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</si>
  <si>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</si>
  <si>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</si>
  <si>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</si>
  <si>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</si>
  <si>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</si>
  <si>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</si>
  <si>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</si>
  <si>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</si>
  <si>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</si>
  <si>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</si>
  <si>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</si>
  <si>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</si>
  <si>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</si>
  <si>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</si>
  <si>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</si>
  <si>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</si>
  <si>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</si>
  <si>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</si>
  <si>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</si>
  <si>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</si>
  <si>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</si>
  <si>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</si>
  <si>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</si>
  <si>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</si>
  <si>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</si>
  <si>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</si>
  <si>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</si>
  <si>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</si>
  <si>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</si>
  <si>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</si>
  <si>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</si>
  <si>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</si>
  <si>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</si>
  <si>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</si>
  <si>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</si>
  <si>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</si>
  <si>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</si>
  <si>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</si>
  <si>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</si>
  <si>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</si>
  <si>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</si>
  <si>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</si>
  <si>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</si>
  <si>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</si>
  <si>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</si>
  <si>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</si>
  <si>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</si>
  <si>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</si>
  <si>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</si>
  <si>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</si>
  <si>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</si>
  <si>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</si>
  <si>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</si>
  <si>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</si>
  <si>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</si>
  <si>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</si>
  <si>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</si>
  <si>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</si>
  <si>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</si>
  <si>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</si>
  <si>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</si>
  <si>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</si>
  <si>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</si>
  <si>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</si>
  <si>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</si>
  <si>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</si>
  <si>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</si>
  <si>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</si>
  <si>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</si>
  <si>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</si>
  <si>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</si>
  <si>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</si>
  <si>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</si>
  <si>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</si>
  <si>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</si>
  <si>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</si>
  <si>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</si>
  <si>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</si>
  <si>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</si>
  <si>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</si>
  <si>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</si>
  <si>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</si>
  <si>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</si>
  <si>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</si>
  <si>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</si>
  <si>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</si>
  <si>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</si>
  <si>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</si>
  <si>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</si>
  <si>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</si>
  <si>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</si>
  <si>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</si>
  <si>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</si>
  <si>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</si>
  <si>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</si>
  <si>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</si>
  <si>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</si>
  <si>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</si>
  <si>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</si>
  <si>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</si>
  <si>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</si>
  <si>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</si>
  <si>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</si>
  <si>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</si>
  <si>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</si>
  <si>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</si>
  <si>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</si>
  <si>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</si>
  <si>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</si>
  <si>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</si>
  <si>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</si>
  <si>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</si>
  <si>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</si>
  <si>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</si>
  <si>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</si>
  <si>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</si>
  <si>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</si>
  <si>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</si>
  <si>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</si>
  <si>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</si>
  <si>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</si>
  <si>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</si>
  <si>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</si>
  <si>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</si>
  <si>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</si>
  <si>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</si>
  <si>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</si>
  <si>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</si>
  <si>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</si>
  <si>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</si>
  <si>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</si>
  <si>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</si>
  <si>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</si>
  <si>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</si>
  <si>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</si>
  <si>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</si>
  <si>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</si>
  <si>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</si>
  <si>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</si>
  <si>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</si>
  <si>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</si>
  <si>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</si>
  <si>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</si>
  <si>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</si>
  <si>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</si>
  <si>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</si>
  <si>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</si>
  <si>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</si>
  <si>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</si>
  <si>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</si>
  <si>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</si>
  <si>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</si>
  <si>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</si>
  <si>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</si>
  <si>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</si>
  <si>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</si>
  <si>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</si>
  <si>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</si>
  <si>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</si>
  <si>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</si>
  <si>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</si>
  <si>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</si>
  <si>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</si>
  <si>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</si>
  <si>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</si>
  <si>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</si>
  <si>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</si>
  <si>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</si>
  <si>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</si>
  <si>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</si>
  <si>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</si>
  <si>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</si>
  <si>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</si>
  <si>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</si>
  <si>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</si>
  <si>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</si>
  <si>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</si>
  <si>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</si>
  <si>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</si>
  <si>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</si>
  <si>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</si>
  <si>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</si>
  <si>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</si>
  <si>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</si>
  <si>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</si>
  <si>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</si>
  <si>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</si>
  <si>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</si>
  <si>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</si>
  <si>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</si>
  <si>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</si>
  <si>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</si>
  <si>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</si>
  <si>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</si>
  <si>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</si>
  <si>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</si>
  <si>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</si>
  <si>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</si>
  <si>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</si>
  <si>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</si>
  <si>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</si>
  <si>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</si>
  <si>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</si>
  <si>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</si>
  <si>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</si>
  <si>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</si>
  <si>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</si>
  <si>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</si>
  <si>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</si>
  <si>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</si>
  <si>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</si>
  <si>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</si>
  <si>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</si>
  <si>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</si>
  <si>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</si>
  <si>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</si>
  <si>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</si>
  <si>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</si>
  <si>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</si>
  <si>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</si>
  <si>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</si>
  <si>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</si>
  <si>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</si>
  <si>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</si>
  <si>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</si>
  <si>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</si>
  <si>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</si>
  <si>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</si>
  <si>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</si>
  <si>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</si>
  <si>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</si>
  <si>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</si>
  <si>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</si>
  <si>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</si>
  <si>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</si>
  <si>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</si>
  <si>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</si>
  <si>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</si>
  <si>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</si>
  <si>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</si>
  <si>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</si>
  <si>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</si>
  <si>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</si>
  <si>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</si>
  <si>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</si>
  <si>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</si>
  <si>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</si>
  <si>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</si>
  <si>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</si>
  <si>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</si>
  <si>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</si>
  <si>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</si>
  <si>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</si>
  <si>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</si>
  <si>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</si>
  <si>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</si>
  <si>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</si>
  <si>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</si>
  <si>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</si>
  <si>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</si>
  <si>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</si>
  <si>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</si>
  <si>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</si>
  <si>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</si>
  <si>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</si>
  <si>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</si>
  <si>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</si>
  <si>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</si>
  <si>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</si>
  <si>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</si>
  <si>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</si>
  <si>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</si>
  <si>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</si>
  <si>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</si>
  <si>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</si>
  <si>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</si>
  <si>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</si>
  <si>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</si>
  <si>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</si>
  <si>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</si>
  <si>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</si>
  <si>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</si>
  <si>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</si>
  <si>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</si>
  <si>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</si>
  <si>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</si>
  <si>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</si>
  <si>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</si>
  <si>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</si>
  <si>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</si>
  <si>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</si>
  <si>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</si>
  <si>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</si>
  <si>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</si>
  <si>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</si>
  <si>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</si>
  <si>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</si>
  <si>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</si>
  <si>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</si>
  <si>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</si>
  <si>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</si>
  <si>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</si>
  <si>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</si>
  <si>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</si>
  <si>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</si>
  <si>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</si>
  <si>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</si>
  <si>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</si>
  <si>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</si>
  <si>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</si>
  <si>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</si>
  <si>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</si>
  <si>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</si>
  <si>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</si>
  <si>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</si>
  <si>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</si>
  <si>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</si>
  <si>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</si>
  <si>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</si>
  <si>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</si>
  <si>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</si>
  <si>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</si>
  <si>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</si>
  <si>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</si>
  <si>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</si>
  <si>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</si>
  <si>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</si>
  <si>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</si>
  <si>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</si>
  <si>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</si>
  <si>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</si>
  <si>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</si>
  <si>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</si>
  <si>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</si>
  <si>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</si>
  <si>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</si>
  <si>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</si>
  <si>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</si>
  <si>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</si>
  <si>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</si>
  <si>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</si>
  <si>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</si>
  <si>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</si>
  <si>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</si>
  <si>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</si>
  <si>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</si>
  <si>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</si>
  <si>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</si>
  <si>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</si>
  <si>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</si>
  <si>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</si>
  <si>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</si>
  <si>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</si>
  <si>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</si>
  <si>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</si>
  <si>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</si>
  <si>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</si>
  <si>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</si>
  <si>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</si>
  <si>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</si>
  <si>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</si>
  <si>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</si>
  <si>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</si>
  <si>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</si>
  <si>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</si>
  <si>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</si>
  <si>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</si>
  <si>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</si>
  <si>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</si>
  <si>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</si>
  <si>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</si>
  <si>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</si>
  <si>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</si>
  <si>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</si>
  <si>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</si>
  <si>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</si>
  <si>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</si>
  <si>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</si>
  <si>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</si>
  <si>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</si>
  <si>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</si>
  <si>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</si>
  <si>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</si>
  <si>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</si>
  <si>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</si>
  <si>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</si>
  <si>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</si>
  <si>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</si>
  <si>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</si>
  <si>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</si>
  <si>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</si>
  <si>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</si>
  <si>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</si>
  <si>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</si>
  <si>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</si>
  <si>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</si>
  <si>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</si>
  <si>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</si>
  <si>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</si>
  <si>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</si>
  <si>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</si>
  <si>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</si>
  <si>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</si>
  <si>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</si>
  <si>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</si>
  <si>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</si>
  <si>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</si>
  <si>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</si>
  <si>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</si>
  <si>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</si>
  <si>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</si>
  <si>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</si>
  <si>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</si>
  <si>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</si>
  <si>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</si>
  <si>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</si>
  <si>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</si>
  <si>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</si>
  <si>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</si>
  <si>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</si>
  <si>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</si>
  <si>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</si>
  <si>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</si>
  <si>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</si>
  <si>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</si>
  <si>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</si>
  <si>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</si>
  <si>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</si>
  <si>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</si>
  <si>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</si>
  <si>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</si>
  <si>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</si>
  <si>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</si>
  <si>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</si>
  <si>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</si>
  <si>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</si>
  <si>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</si>
  <si>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</si>
  <si>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</si>
  <si>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</si>
  <si>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</si>
  <si>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</si>
  <si>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</si>
  <si>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</si>
  <si>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</si>
  <si>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</si>
  <si>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</si>
  <si>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</si>
  <si>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</si>
  <si>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</si>
  <si>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</si>
  <si>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</si>
  <si>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</si>
  <si>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</si>
  <si>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</si>
  <si>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</si>
  <si>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</si>
  <si>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</si>
  <si>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</si>
  <si>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</si>
  <si>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</si>
  <si>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</si>
  <si>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</si>
  <si>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</si>
  <si>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</si>
  <si>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</si>
  <si>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</si>
  <si>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</si>
  <si>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</si>
  <si>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</si>
  <si>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</si>
  <si>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</si>
  <si>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</si>
  <si>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</si>
  <si>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</si>
  <si>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</si>
  <si>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</si>
  <si>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</si>
  <si>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</si>
  <si>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</si>
  <si>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</si>
  <si>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</si>
  <si>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</si>
  <si>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</si>
  <si>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</si>
  <si>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</si>
  <si>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</si>
  <si>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</si>
  <si>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</si>
  <si>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</si>
  <si>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</si>
  <si>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</si>
  <si>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</si>
  <si>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</si>
  <si>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</si>
  <si>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</si>
  <si>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</si>
  <si>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</si>
  <si>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</si>
  <si>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</si>
  <si>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</si>
  <si>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</si>
  <si>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</si>
  <si>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</si>
  <si>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</si>
  <si>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</si>
  <si>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</si>
  <si>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</si>
  <si>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</si>
  <si>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</si>
  <si>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</si>
  <si>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</si>
  <si>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</si>
  <si>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</si>
  <si>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</si>
  <si>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</si>
  <si>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</si>
  <si>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</si>
  <si>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</si>
  <si>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</si>
  <si>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</si>
  <si>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</si>
  <si>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</si>
  <si>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</si>
  <si>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</si>
  <si>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</si>
  <si>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</si>
  <si>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</si>
  <si>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</si>
  <si>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</si>
  <si>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</si>
  <si>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</si>
  <si>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</si>
  <si>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</si>
  <si>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</si>
  <si>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</si>
  <si>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</si>
  <si>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</si>
  <si>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</si>
  <si>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</si>
  <si>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</si>
  <si>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</si>
  <si>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</si>
  <si>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</si>
  <si>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</si>
  <si>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</si>
  <si>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</si>
  <si>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</si>
  <si>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</si>
  <si>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</si>
  <si>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</si>
  <si>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</si>
  <si>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</si>
  <si>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</si>
  <si>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</si>
  <si>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</si>
  <si>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</si>
  <si>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</si>
  <si>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</si>
  <si>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</si>
  <si>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</si>
  <si>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</si>
  <si>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</si>
  <si>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</si>
  <si>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</si>
  <si>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</si>
  <si>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</si>
  <si>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</si>
  <si>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</si>
  <si>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</si>
  <si>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</si>
  <si>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</si>
  <si>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</si>
  <si>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</si>
  <si>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</si>
  <si>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</si>
  <si>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</si>
  <si>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</si>
  <si>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</si>
  <si>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</si>
  <si>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</si>
  <si>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</si>
  <si>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</si>
  <si>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</si>
  <si>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</si>
  <si>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</si>
  <si>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</si>
  <si>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</si>
  <si>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</si>
  <si>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</si>
  <si>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</si>
  <si>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</si>
  <si>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</si>
  <si>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</si>
  <si>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</si>
  <si>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</si>
  <si>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</si>
  <si>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</si>
  <si>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</si>
  <si>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</si>
  <si>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</si>
  <si>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</si>
  <si>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</si>
  <si>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</si>
  <si>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</si>
  <si>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</si>
  <si>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</si>
  <si>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</si>
  <si>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</si>
  <si>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</si>
  <si>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</si>
  <si>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</si>
  <si>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</si>
  <si>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</si>
  <si>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</si>
  <si>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</si>
  <si>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</si>
  <si>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</si>
  <si>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</si>
  <si>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</si>
  <si>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</si>
  <si>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</si>
  <si>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</si>
  <si>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</si>
  <si>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</si>
  <si>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</si>
  <si>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</si>
  <si>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</si>
  <si>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</si>
  <si>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</si>
  <si>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</si>
  <si>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</si>
  <si>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</si>
  <si>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</si>
  <si>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</si>
  <si>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</si>
  <si>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</si>
  <si>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</si>
  <si>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</si>
  <si>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</si>
  <si>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</si>
  <si>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</si>
  <si>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</si>
  <si>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</si>
  <si>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</si>
  <si>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</si>
  <si>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</si>
  <si>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</si>
  <si>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</si>
  <si>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</si>
  <si>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</si>
  <si>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</si>
  <si>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</si>
  <si>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</si>
  <si>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</si>
  <si>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</si>
  <si>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</si>
  <si>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</si>
  <si>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</si>
  <si>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</si>
  <si>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</si>
  <si>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</si>
  <si>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</si>
  <si>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</si>
  <si>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</si>
  <si>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</si>
  <si>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</si>
  <si>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</si>
  <si>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</si>
  <si>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</si>
  <si>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</si>
  <si>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</si>
  <si>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</si>
  <si>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</si>
  <si>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</si>
  <si>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</si>
  <si>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</si>
  <si>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</si>
  <si>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</si>
  <si>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</si>
  <si>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</si>
  <si>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</si>
  <si>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</si>
  <si>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</si>
  <si>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</si>
  <si>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</si>
  <si>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</si>
  <si>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</si>
  <si>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</si>
  <si>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</si>
  <si>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</si>
  <si>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</si>
  <si>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</si>
  <si>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</si>
  <si>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</si>
  <si>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</si>
  <si>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</si>
  <si>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</si>
  <si>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</si>
  <si>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</si>
  <si>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</si>
  <si>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</si>
  <si>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</si>
  <si>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</si>
  <si>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</si>
  <si>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</si>
  <si>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</si>
  <si>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</si>
  <si>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</si>
  <si>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</si>
  <si>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</si>
  <si>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</si>
  <si>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</si>
  <si>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</si>
  <si>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</si>
  <si>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</si>
  <si>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</si>
  <si>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</si>
  <si>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</si>
  <si>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</si>
  <si>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</si>
  <si>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</si>
  <si>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</si>
  <si>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</si>
  <si>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</si>
  <si>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</si>
  <si>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</si>
  <si>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</si>
  <si>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</si>
  <si>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</si>
  <si>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</si>
  <si>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</si>
  <si>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</si>
  <si>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</si>
  <si>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</si>
  <si>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</si>
  <si>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</si>
  <si>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</si>
  <si>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</si>
  <si>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</si>
  <si>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</si>
  <si>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</si>
  <si>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</si>
  <si>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</si>
  <si>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</si>
  <si>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</si>
  <si>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</si>
  <si>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</si>
  <si>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</si>
  <si>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</si>
  <si>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</si>
  <si>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</si>
  <si>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</si>
  <si>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</si>
  <si>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</si>
  <si>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</si>
  <si>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</si>
  <si>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</si>
  <si>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</si>
  <si>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</si>
  <si>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</si>
  <si>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</si>
  <si>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</si>
  <si>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</si>
  <si>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</si>
  <si>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</si>
  <si>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</si>
  <si>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</si>
  <si>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</si>
  <si>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</si>
  <si>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</si>
  <si>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</si>
  <si>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</si>
  <si>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</si>
  <si>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</si>
  <si>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</si>
  <si>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</si>
  <si>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</si>
  <si>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</si>
  <si>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</si>
  <si>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</si>
  <si>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</si>
  <si>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</si>
  <si>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</si>
  <si>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</si>
  <si>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</si>
  <si>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</si>
  <si>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</si>
  <si>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</si>
  <si>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</si>
  <si>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</si>
  <si>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</si>
  <si>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</si>
  <si>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</si>
  <si>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</si>
  <si>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</si>
  <si>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</si>
  <si>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</si>
  <si>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</si>
  <si>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</si>
  <si>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</si>
  <si>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</si>
  <si>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</si>
  <si>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</si>
  <si>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</si>
  <si>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</si>
  <si>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</si>
  <si>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</si>
  <si>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</si>
  <si>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</si>
  <si>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</si>
  <si>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</si>
  <si>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</si>
  <si>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</si>
  <si>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</si>
  <si>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</si>
  <si>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</si>
  <si>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</si>
  <si>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</si>
  <si>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</si>
  <si>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</si>
  <si>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</si>
  <si>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</si>
  <si>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</si>
  <si>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</si>
  <si>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</si>
  <si>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</si>
  <si>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</si>
  <si>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</si>
  <si>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</si>
  <si>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</si>
  <si>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</si>
  <si>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</si>
  <si>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</si>
  <si>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</si>
  <si>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</si>
  <si>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</si>
  <si>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</si>
  <si>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</si>
  <si>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</si>
  <si>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</si>
  <si>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</si>
  <si>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</si>
  <si>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</si>
  <si>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</si>
  <si>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</si>
  <si>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</si>
  <si>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</si>
  <si>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</si>
  <si>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</si>
  <si>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</si>
  <si>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</si>
  <si>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</si>
  <si>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</si>
  <si>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</si>
  <si>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</si>
  <si>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</si>
  <si>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</si>
  <si>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</si>
  <si>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</si>
  <si>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</si>
  <si>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</si>
  <si>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</si>
  <si>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</si>
  <si>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</si>
  <si>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</si>
  <si>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</si>
  <si>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</si>
  <si>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</si>
  <si>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</si>
  <si>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</si>
  <si>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</si>
  <si>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</si>
  <si>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</si>
  <si>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</si>
  <si>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</si>
  <si>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</si>
  <si>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</si>
  <si>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</si>
  <si>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</si>
  <si>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</si>
  <si>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</si>
  <si>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</si>
  <si>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</si>
  <si>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</si>
  <si>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</si>
  <si>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</si>
  <si>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</si>
  <si>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</si>
  <si>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</si>
  <si>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</si>
  <si>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</si>
  <si>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</si>
  <si>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</si>
  <si>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</si>
  <si>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</si>
  <si>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</si>
  <si>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</si>
  <si>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</si>
  <si>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</si>
  <si>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</si>
  <si>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</si>
  <si>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</si>
  <si>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</si>
  <si>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</si>
  <si>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</si>
  <si>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</si>
  <si>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</si>
  <si>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</si>
  <si>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</si>
  <si>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</si>
  <si>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</si>
  <si>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</si>
  <si>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</si>
  <si>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</si>
  <si>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</si>
  <si>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</si>
  <si>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</si>
  <si>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</si>
  <si>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</si>
  <si>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</si>
  <si>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</si>
  <si>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</si>
  <si>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</si>
  <si>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</si>
  <si>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</si>
  <si>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</si>
  <si>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</si>
  <si>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</si>
  <si>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</si>
  <si>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</si>
  <si>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</si>
  <si>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</si>
  <si>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</si>
  <si>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</si>
  <si>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</si>
  <si>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</si>
  <si>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</si>
  <si>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</si>
  <si>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</si>
  <si>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</si>
  <si>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</si>
  <si>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</si>
  <si>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</si>
  <si>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</si>
  <si>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</si>
  <si>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</si>
  <si>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</si>
  <si>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</si>
  <si>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</si>
  <si>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</si>
  <si>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</si>
  <si>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</si>
  <si>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</si>
  <si>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</si>
  <si>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</si>
  <si>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</si>
  <si>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</si>
  <si>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</si>
  <si>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</si>
  <si>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</si>
  <si>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</si>
  <si>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</si>
  <si>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</si>
  <si>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</si>
  <si>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</si>
  <si>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</si>
  <si>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</si>
  <si>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</si>
  <si>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</si>
  <si>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</si>
  <si>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</si>
  <si>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</si>
  <si>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</si>
  <si>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</si>
  <si>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</si>
  <si>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</si>
  <si>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</si>
  <si>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</si>
  <si>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</si>
  <si>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</si>
  <si>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</si>
  <si>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</si>
  <si>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</si>
  <si>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</si>
  <si>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</si>
  <si>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</si>
  <si>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</si>
  <si>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</si>
  <si>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</si>
  <si>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</si>
  <si>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</si>
  <si>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</si>
  <si>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</si>
  <si>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</si>
  <si>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</si>
  <si>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</si>
  <si>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</si>
  <si>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</si>
  <si>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</si>
  <si>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</si>
  <si>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</si>
  <si>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</si>
  <si>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</si>
  <si>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</si>
  <si>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</si>
  <si>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</si>
  <si>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</si>
  <si>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</si>
  <si>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</si>
  <si>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</si>
  <si>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</si>
  <si>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</si>
  <si>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</si>
  <si>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</si>
  <si>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</si>
  <si>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</si>
  <si>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</si>
  <si>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</si>
  <si>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</si>
  <si>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</si>
  <si>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</si>
  <si>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</si>
  <si>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</si>
  <si>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</si>
  <si>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</si>
  <si>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</si>
  <si>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</si>
  <si>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</si>
  <si>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</si>
  <si>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</si>
  <si>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</si>
  <si>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</si>
  <si>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</si>
  <si>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</si>
  <si>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</si>
  <si>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</si>
  <si>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</si>
  <si>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</si>
  <si>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</si>
  <si>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</si>
  <si>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</si>
  <si>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</si>
  <si>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</si>
  <si>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</si>
  <si>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</si>
  <si>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</si>
  <si>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</si>
  <si>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</si>
  <si>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</si>
  <si>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</si>
  <si>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</si>
  <si>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</si>
  <si>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</si>
  <si>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</si>
  <si>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</si>
  <si>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</si>
  <si>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</si>
  <si>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</si>
  <si>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</si>
  <si>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</si>
  <si>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</si>
  <si>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</si>
  <si>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</si>
  <si>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</si>
  <si>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</si>
  <si>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</si>
  <si>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</si>
  <si>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</si>
  <si>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</si>
  <si>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</si>
  <si>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</si>
  <si>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</si>
  <si>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</si>
  <si>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</si>
  <si>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</si>
  <si>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</si>
  <si>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</si>
  <si>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</si>
  <si>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</si>
  <si>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</si>
  <si>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</si>
  <si>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</si>
  <si>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</si>
  <si>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</si>
  <si>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</si>
  <si>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</si>
  <si>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</si>
  <si>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</si>
  <si>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</si>
  <si>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</si>
  <si>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</si>
  <si>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</si>
  <si>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</si>
  <si>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</si>
  <si>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</si>
  <si>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</si>
  <si>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</si>
  <si>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</si>
  <si>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</si>
  <si>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</si>
  <si>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</si>
  <si>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</si>
  <si>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</si>
  <si>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</si>
  <si>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</si>
  <si>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</si>
  <si>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</si>
  <si>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</si>
  <si>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</si>
  <si>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</si>
  <si>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</si>
  <si>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</si>
  <si>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</si>
  <si>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</si>
  <si>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</si>
  <si>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</si>
  <si>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</si>
  <si>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</si>
  <si>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</si>
  <si>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</si>
  <si>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</si>
  <si>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</si>
  <si>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</si>
  <si>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</si>
  <si>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</si>
  <si>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</si>
  <si>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</si>
  <si>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</si>
  <si>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</si>
  <si>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</si>
  <si>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</si>
  <si>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</si>
  <si>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</si>
  <si>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</si>
  <si>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</si>
  <si>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</si>
  <si>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</si>
  <si>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</si>
  <si>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</si>
  <si>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</si>
  <si>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</si>
  <si>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</si>
  <si>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</si>
  <si>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</si>
  <si>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</si>
  <si>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</si>
  <si>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</si>
  <si>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</si>
  <si>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</si>
  <si>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</si>
  <si>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</si>
  <si>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</si>
  <si>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</si>
  <si>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</si>
  <si>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</si>
  <si>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</si>
  <si>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</si>
  <si>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</si>
  <si>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</si>
  <si>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</si>
  <si>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</si>
  <si>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</si>
  <si>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</si>
  <si>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</si>
  <si>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</si>
  <si>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</si>
  <si>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</si>
  <si>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</si>
  <si>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</si>
  <si>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</si>
  <si>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</si>
  <si>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</si>
  <si>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</si>
  <si>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</si>
  <si>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</si>
  <si>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</si>
  <si>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</si>
  <si>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</si>
  <si>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</si>
  <si>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</si>
  <si>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</si>
  <si>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</si>
  <si>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</si>
  <si>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</si>
  <si>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</si>
  <si>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</si>
  <si>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</si>
  <si>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</si>
  <si>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</si>
  <si>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</si>
  <si>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</si>
  <si>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</si>
  <si>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</si>
  <si>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</si>
  <si>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</si>
  <si>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</si>
  <si>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</si>
  <si>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</si>
  <si>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</si>
  <si>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</si>
  <si>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</si>
  <si>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</si>
  <si>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</si>
  <si>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</si>
  <si>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</si>
  <si>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</si>
  <si>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</si>
  <si>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</si>
  <si>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</si>
  <si>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</si>
  <si>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</si>
  <si>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</si>
  <si>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</si>
  <si>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</si>
  <si>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</si>
  <si>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</si>
  <si>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</si>
  <si>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</si>
  <si>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</si>
  <si>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</si>
  <si>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</si>
  <si>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</si>
  <si>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</si>
  <si>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</si>
  <si>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</si>
  <si>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</si>
  <si>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</si>
  <si>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</si>
  <si>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</si>
  <si>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</si>
  <si>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</si>
  <si>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</si>
  <si>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</si>
  <si>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</si>
  <si>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</si>
  <si>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</si>
  <si>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</si>
  <si>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</si>
  <si>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</si>
  <si>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</si>
  <si>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</si>
  <si>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</si>
  <si>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</si>
  <si>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</si>
  <si>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</si>
  <si>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</si>
  <si>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</si>
  <si>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</si>
  <si>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</si>
  <si>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</si>
  <si>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</si>
  <si>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</si>
  <si>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</si>
  <si>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</si>
  <si>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</si>
  <si>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</si>
  <si>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</si>
  <si>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</si>
  <si>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</si>
  <si>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</si>
  <si>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</si>
  <si>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</si>
  <si>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</si>
  <si>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</si>
  <si>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</si>
  <si>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</si>
  <si>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</si>
  <si>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</si>
  <si>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</si>
  <si>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</si>
  <si>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</si>
  <si>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</si>
  <si>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</si>
  <si>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</si>
  <si>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</si>
  <si>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</si>
  <si>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</si>
  <si>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</si>
  <si>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</si>
  <si>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</si>
  <si>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</si>
  <si>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</si>
  <si>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</si>
  <si>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</si>
  <si>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</si>
  <si>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</si>
  <si>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</si>
  <si>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</si>
  <si>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</si>
  <si>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</si>
  <si>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</si>
  <si>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</si>
  <si>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</si>
  <si>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</si>
  <si>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</si>
  <si>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</si>
  <si>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</si>
  <si>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</si>
  <si>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</si>
  <si>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</si>
  <si>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</si>
  <si>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</si>
  <si>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</si>
  <si>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</si>
  <si>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</si>
  <si>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</si>
  <si>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</si>
  <si>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</si>
  <si>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</si>
  <si>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</si>
  <si>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</si>
  <si>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</si>
  <si>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</si>
  <si>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</si>
  <si>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</si>
  <si>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</si>
  <si>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</si>
  <si>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</si>
  <si>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</si>
  <si>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</si>
  <si>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</si>
  <si>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</si>
  <si>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</si>
  <si>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</si>
  <si>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</si>
  <si>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</si>
  <si>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</si>
  <si>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</si>
  <si>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</si>
  <si>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</si>
  <si>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</si>
  <si>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</si>
  <si>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</si>
  <si>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</si>
  <si>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</si>
  <si>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</si>
  <si>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</si>
  <si>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</si>
  <si>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</si>
  <si>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</si>
  <si>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</si>
  <si>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</si>
  <si>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</si>
  <si>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</si>
  <si>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</si>
  <si>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</si>
  <si>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</si>
  <si>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</si>
  <si>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</si>
  <si>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</si>
  <si>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</si>
  <si>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</si>
  <si>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</si>
  <si>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</si>
  <si>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</si>
  <si>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</si>
  <si>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</si>
  <si>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</si>
  <si>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</si>
  <si>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</si>
  <si>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</si>
  <si>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</si>
  <si>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</si>
  <si>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</si>
  <si>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</si>
  <si>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</si>
  <si>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</si>
  <si>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</si>
  <si>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</si>
  <si>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</si>
  <si>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</si>
  <si>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</si>
  <si>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</si>
  <si>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</si>
  <si>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</si>
  <si>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</si>
  <si>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</si>
  <si>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</si>
  <si>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</si>
  <si>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</si>
  <si>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</si>
  <si>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</si>
  <si>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</si>
  <si>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</si>
  <si>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</si>
  <si>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</si>
  <si>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</si>
  <si>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</si>
  <si>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</si>
  <si>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</si>
  <si>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</si>
  <si>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</si>
  <si>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</si>
  <si>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</si>
  <si>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</si>
  <si>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</si>
  <si>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</si>
  <si>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</si>
  <si>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</si>
  <si>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</si>
  <si>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</si>
  <si>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</si>
  <si>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</si>
  <si>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</si>
  <si>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</si>
  <si>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</si>
  <si>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</si>
  <si>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</si>
  <si>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</si>
  <si>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</si>
  <si>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</si>
  <si>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</si>
  <si>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</si>
  <si>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</si>
  <si>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</si>
  <si>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</si>
  <si>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</si>
  <si>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</si>
  <si>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</si>
  <si>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</si>
  <si>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</si>
  <si>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</si>
  <si>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</si>
  <si>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</si>
  <si>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</si>
  <si>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</si>
  <si>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</si>
  <si>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</si>
  <si>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</si>
  <si>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</si>
  <si>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</si>
  <si>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</si>
  <si>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</si>
  <si>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</si>
  <si>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</si>
  <si>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</si>
  <si>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</si>
  <si>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</si>
  <si>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</si>
  <si>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</si>
  <si>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</si>
  <si>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</si>
  <si>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</si>
  <si>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</si>
  <si>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</si>
  <si>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</si>
  <si>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</si>
  <si>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</si>
  <si>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</si>
  <si>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</si>
  <si>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</si>
  <si>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</si>
  <si>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</si>
  <si>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</si>
  <si>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</si>
  <si>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</si>
  <si>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</si>
  <si>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</si>
  <si>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</si>
  <si>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</si>
  <si>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</si>
  <si>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</si>
  <si>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</si>
  <si>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</si>
  <si>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</si>
  <si>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</si>
  <si>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</si>
  <si>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</si>
  <si>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</si>
  <si>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</si>
  <si>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</si>
  <si>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</si>
  <si>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</si>
  <si>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</si>
  <si>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</si>
  <si>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</si>
  <si>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</si>
  <si>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</si>
  <si>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</si>
  <si>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</si>
  <si>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</si>
  <si>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</si>
  <si>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</si>
  <si>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</si>
  <si>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</si>
  <si>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</si>
  <si>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</si>
  <si>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</si>
  <si>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</si>
  <si>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</si>
  <si>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</si>
  <si>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</si>
  <si>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</si>
  <si>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</si>
  <si>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</si>
  <si>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</si>
  <si>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</si>
  <si>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</si>
  <si>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</si>
  <si>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</si>
  <si>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</si>
  <si>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</si>
  <si>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</si>
  <si>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</si>
  <si>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</si>
  <si>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</si>
  <si>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</si>
  <si>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</si>
  <si>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</si>
  <si>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</si>
  <si>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</si>
  <si>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</si>
  <si>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</si>
  <si>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</si>
  <si>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</si>
  <si>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</si>
  <si>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</si>
  <si>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</si>
  <si>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</si>
  <si>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</si>
  <si>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</si>
  <si>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</si>
  <si>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</si>
  <si>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</si>
  <si>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</si>
  <si>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</si>
  <si>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</si>
  <si>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</si>
  <si>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</si>
  <si>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</si>
  <si>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</si>
  <si>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</si>
  <si>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</si>
  <si>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</si>
  <si>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</si>
  <si>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</si>
  <si>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</si>
  <si>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</si>
  <si>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</si>
  <si>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</si>
  <si>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</si>
  <si>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</si>
  <si>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</si>
  <si>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</si>
  <si>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</si>
  <si>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</si>
  <si>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</si>
  <si>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</si>
  <si>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</si>
  <si>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</si>
  <si>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</si>
  <si>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</si>
  <si>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</si>
  <si>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</si>
  <si>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</si>
  <si>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</si>
  <si>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</si>
  <si>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</si>
  <si>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</si>
  <si>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</si>
  <si>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</si>
  <si>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</si>
  <si>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</si>
  <si>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</si>
  <si>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</si>
  <si>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</si>
  <si>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</si>
  <si>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</si>
  <si>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</si>
  <si>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</si>
  <si>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</si>
  <si>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</si>
  <si>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</si>
  <si>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</si>
  <si>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</si>
  <si>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</si>
  <si>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</si>
  <si>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</si>
  <si>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</si>
  <si>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</si>
  <si>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</si>
  <si>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</si>
  <si>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</si>
  <si>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</si>
  <si>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</si>
  <si>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</si>
  <si>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</si>
  <si>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</si>
  <si>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</si>
  <si>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</si>
  <si>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</si>
  <si>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</si>
  <si>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</si>
  <si>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</si>
  <si>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</si>
  <si>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</si>
  <si>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</si>
  <si>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</si>
  <si>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</si>
  <si>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</si>
  <si>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</si>
  <si>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</si>
  <si>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</si>
  <si>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</si>
  <si>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</si>
  <si>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</si>
  <si>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</si>
  <si>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</si>
  <si>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</si>
  <si>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</si>
  <si>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</si>
  <si>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</si>
  <si>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</si>
  <si>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</si>
  <si>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</si>
  <si>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</si>
  <si>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</si>
  <si>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</si>
  <si>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</si>
  <si>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</si>
  <si>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</si>
  <si>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</si>
  <si>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</si>
  <si>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</si>
  <si>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</si>
  <si>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</si>
  <si>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</si>
  <si>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</si>
  <si>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</si>
  <si>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</si>
  <si>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</si>
  <si>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</si>
  <si>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</si>
  <si>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</si>
  <si>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</si>
  <si>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</si>
  <si>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</si>
  <si>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</si>
  <si>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</si>
  <si>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</si>
  <si>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</si>
  <si>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</si>
  <si>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</si>
  <si>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</si>
  <si>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</si>
  <si>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</si>
  <si>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</si>
  <si>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</si>
  <si>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</si>
  <si>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</si>
  <si>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</si>
  <si>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</si>
  <si>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</si>
  <si>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</si>
  <si>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</si>
  <si>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</si>
  <si>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</si>
  <si>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</si>
  <si>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</si>
  <si>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</si>
  <si>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</si>
  <si>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</si>
  <si>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</si>
  <si>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</si>
  <si>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</si>
  <si>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</si>
  <si>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</si>
  <si>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</si>
  <si>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</si>
  <si>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</si>
  <si>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</si>
  <si>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</si>
  <si>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</si>
  <si>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</si>
  <si>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</si>
  <si>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</si>
  <si>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</si>
  <si>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</si>
  <si>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</si>
  <si>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</si>
  <si>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</si>
  <si>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</si>
  <si>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</si>
  <si>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</si>
  <si>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</si>
  <si>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</si>
  <si>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</si>
  <si>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</si>
  <si>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</si>
  <si>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</si>
  <si>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</si>
  <si>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</si>
  <si>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</si>
  <si>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</si>
  <si>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</si>
  <si>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</si>
  <si>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</si>
  <si>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</si>
  <si>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</si>
  <si>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</si>
  <si>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</si>
  <si>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</si>
  <si>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</si>
  <si>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</si>
  <si>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</si>
  <si>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</si>
  <si>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</si>
  <si>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</si>
  <si>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</si>
  <si>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</si>
  <si>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</si>
  <si>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</si>
  <si>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</si>
  <si>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</si>
  <si>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</si>
  <si>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</si>
  <si>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</si>
  <si>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</si>
  <si>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</si>
  <si>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</si>
  <si>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</si>
  <si>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</si>
  <si>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</si>
  <si>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</si>
  <si>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</si>
  <si>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</si>
  <si>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</si>
  <si>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</si>
  <si>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</si>
  <si>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</si>
  <si>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</si>
  <si>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</si>
  <si>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</si>
  <si>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</si>
  <si>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</si>
  <si>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</si>
  <si>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</si>
  <si>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</si>
  <si>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</si>
  <si>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</si>
  <si>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</si>
  <si>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</si>
  <si>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</si>
  <si>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</si>
  <si>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</si>
  <si>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</si>
  <si>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</si>
  <si>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</si>
  <si>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</si>
  <si>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</si>
  <si>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</si>
  <si>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</si>
  <si>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</si>
  <si>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</si>
  <si>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</si>
  <si>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</si>
  <si>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</si>
  <si>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</si>
  <si>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</si>
  <si>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</si>
  <si>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</si>
  <si>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</si>
  <si>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</si>
  <si>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</si>
  <si>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</si>
  <si>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</si>
  <si>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</si>
  <si>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</si>
  <si>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</si>
  <si>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</si>
  <si>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</si>
  <si>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</si>
  <si>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</si>
  <si>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</si>
  <si>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</si>
  <si>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</si>
  <si>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</si>
  <si>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</si>
  <si>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</si>
  <si>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</si>
  <si>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</si>
  <si>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</si>
  <si>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</si>
  <si>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</si>
  <si>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</si>
  <si>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</si>
  <si>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</si>
  <si>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</si>
  <si>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</si>
  <si>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</si>
  <si>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</si>
  <si>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</si>
  <si>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</si>
  <si>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</si>
  <si>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</si>
  <si>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</si>
  <si>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</si>
  <si>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</si>
  <si>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</si>
  <si>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</si>
  <si>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</si>
  <si>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</si>
  <si>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</si>
  <si>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</si>
  <si>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</si>
  <si>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</si>
  <si>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</si>
  <si>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</si>
  <si>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</si>
  <si>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</si>
  <si>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</si>
  <si>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</si>
  <si>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</si>
  <si>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</si>
  <si>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</si>
  <si>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</si>
  <si>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</si>
  <si>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</si>
  <si>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</si>
  <si>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</si>
  <si>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</si>
  <si>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</si>
  <si>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</si>
  <si>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</si>
  <si>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</si>
  <si>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</si>
  <si>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</si>
  <si>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</si>
  <si>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</si>
  <si>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</si>
  <si>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</si>
  <si>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</si>
  <si>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</si>
  <si>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</si>
  <si>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</si>
  <si>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</si>
  <si>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</si>
  <si>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</si>
  <si>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</si>
  <si>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</si>
  <si>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</si>
  <si>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</si>
  <si>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</si>
  <si>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</si>
  <si>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</si>
  <si>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</si>
  <si>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</si>
  <si>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</si>
  <si>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</si>
  <si>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</si>
  <si>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</si>
  <si>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</si>
  <si>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</si>
  <si>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</si>
  <si>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</si>
  <si>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</si>
  <si>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</si>
  <si>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</si>
  <si>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</si>
  <si>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</si>
  <si>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</si>
  <si>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</si>
  <si>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</si>
  <si>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</si>
  <si>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</si>
  <si>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</si>
  <si>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</si>
  <si>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</si>
  <si>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</si>
  <si>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</si>
  <si>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</si>
  <si>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</si>
  <si>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</si>
  <si>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</si>
  <si>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</si>
  <si>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</si>
  <si>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</si>
  <si>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</si>
  <si>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</si>
  <si>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</si>
  <si>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</si>
  <si>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</si>
  <si>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</si>
  <si>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</si>
  <si>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</si>
  <si>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</si>
  <si>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</si>
  <si>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</si>
  <si>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</si>
  <si>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</si>
  <si>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</si>
  <si>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</si>
  <si>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</si>
  <si>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</si>
  <si>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</si>
  <si>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</si>
  <si>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</si>
  <si>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</si>
  <si>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</si>
  <si>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</si>
  <si>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</si>
  <si>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</si>
  <si>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</si>
  <si>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</si>
  <si>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</si>
  <si>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</si>
  <si>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</si>
  <si>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</si>
  <si>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</si>
  <si>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</si>
  <si>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</si>
  <si>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</si>
  <si>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</si>
  <si>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</si>
  <si>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</si>
  <si>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</si>
  <si>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</si>
  <si>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</si>
  <si>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</si>
  <si>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</si>
  <si>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</si>
  <si>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</si>
  <si>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</si>
  <si>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</si>
  <si>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</si>
  <si>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</si>
  <si>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</si>
  <si>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</si>
  <si>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</si>
  <si>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</si>
  <si>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</si>
  <si>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</si>
  <si>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</si>
  <si>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</si>
  <si>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</si>
  <si>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</si>
  <si>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</si>
  <si>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</si>
  <si>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</si>
  <si>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</si>
  <si>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</si>
  <si>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</si>
  <si>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</si>
  <si>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</si>
  <si>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</si>
  <si>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</si>
  <si>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</si>
  <si>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</si>
  <si>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</si>
  <si>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</si>
  <si>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</si>
  <si>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</si>
  <si>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</si>
  <si>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</si>
  <si>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</si>
  <si>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</si>
  <si>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</si>
  <si>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</si>
  <si>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</si>
  <si>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</si>
  <si>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</si>
  <si>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</si>
  <si>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</si>
  <si>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</si>
  <si>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</si>
  <si>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</si>
  <si>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</si>
  <si>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</si>
  <si>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</si>
  <si>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</si>
  <si>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</si>
  <si>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</si>
  <si>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</si>
  <si>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</si>
  <si>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</si>
  <si>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</si>
  <si>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</si>
  <si>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</si>
  <si>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</si>
  <si>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</si>
  <si>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</si>
  <si>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</si>
  <si>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</si>
  <si>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</si>
  <si>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</si>
  <si>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</si>
  <si>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</si>
  <si>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</si>
  <si>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</si>
  <si>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</si>
  <si>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</si>
  <si>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</si>
  <si>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</si>
  <si>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</si>
  <si>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</si>
  <si>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</si>
  <si>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</si>
  <si>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</si>
  <si>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</si>
  <si>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</si>
  <si>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</si>
  <si>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</si>
  <si>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</si>
  <si>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</si>
  <si>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</si>
  <si>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</si>
  <si>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</si>
  <si>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</si>
  <si>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</si>
  <si>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</si>
  <si>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</si>
  <si>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</si>
  <si>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</si>
  <si>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</si>
  <si>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</si>
  <si>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</si>
  <si>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</si>
  <si>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</si>
  <si>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</si>
  <si>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</si>
  <si>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</si>
  <si>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</si>
  <si>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</si>
  <si>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</si>
  <si>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</si>
  <si>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</si>
  <si>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</si>
  <si>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</si>
  <si>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</si>
  <si>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</si>
  <si>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</si>
  <si>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</si>
  <si>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</si>
  <si>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</si>
  <si>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</si>
  <si>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</si>
  <si>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</si>
  <si>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</si>
  <si>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</si>
  <si>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</si>
  <si>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</si>
  <si>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</si>
  <si>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</si>
  <si>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</si>
  <si>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</si>
  <si>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</si>
  <si>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</si>
  <si>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</si>
  <si>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</si>
  <si>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</si>
  <si>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</si>
  <si>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</si>
  <si>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</si>
  <si>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</si>
  <si>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</si>
  <si>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</si>
  <si>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</si>
  <si>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</si>
  <si>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</si>
  <si>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</si>
  <si>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</si>
  <si>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</si>
  <si>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</si>
  <si>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</si>
  <si>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</si>
  <si>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</si>
  <si>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</si>
  <si>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</si>
  <si>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</si>
  <si>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</si>
  <si>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</si>
  <si>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</si>
  <si>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</si>
  <si>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</si>
  <si>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</si>
  <si>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</si>
  <si>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</si>
  <si>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</si>
  <si>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</si>
  <si>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</si>
  <si>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</si>
  <si>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</si>
  <si>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</si>
  <si>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</si>
  <si>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</si>
  <si>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</si>
  <si>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</si>
  <si>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</si>
  <si>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</si>
  <si>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</si>
  <si>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</si>
  <si>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</si>
  <si>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</si>
  <si>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</si>
  <si>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</si>
  <si>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</si>
  <si>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</si>
  <si>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</si>
  <si>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</si>
  <si>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</si>
  <si>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</si>
  <si>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</si>
  <si>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</si>
  <si>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</si>
  <si>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</si>
  <si>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</si>
  <si>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</si>
  <si>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</si>
  <si>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</si>
  <si>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</si>
  <si>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</si>
  <si>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</si>
  <si>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</si>
  <si>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</si>
  <si>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</si>
  <si>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</si>
  <si>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</si>
  <si>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</si>
  <si>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</si>
  <si>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</si>
  <si>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</si>
  <si>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</si>
  <si>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</si>
  <si>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</si>
  <si>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</si>
  <si>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</si>
  <si>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</si>
  <si>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</si>
  <si>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</si>
  <si>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</si>
  <si>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</si>
  <si>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</si>
  <si>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</si>
  <si>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</si>
  <si>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</si>
  <si>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</si>
  <si>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</si>
  <si>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</si>
  <si>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</si>
  <si>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</si>
  <si>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</si>
  <si>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</si>
  <si>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</si>
  <si>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</si>
  <si>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</si>
  <si>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</si>
  <si>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</si>
  <si>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</si>
  <si>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</si>
  <si>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</si>
  <si>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</si>
  <si>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</si>
  <si>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</si>
  <si>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</si>
  <si>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</si>
  <si>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</si>
  <si>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</si>
  <si>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</si>
  <si>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</si>
  <si>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</si>
  <si>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</si>
  <si>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</si>
  <si>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</si>
  <si>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</si>
  <si>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</si>
  <si>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</si>
  <si>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</si>
  <si>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</si>
  <si>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</si>
  <si>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</si>
  <si>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</si>
  <si>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</si>
  <si>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</si>
  <si>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</si>
  <si>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</si>
  <si>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</si>
  <si>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</si>
  <si>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</si>
  <si>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</si>
  <si>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</si>
  <si>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</si>
  <si>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</si>
  <si>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</si>
  <si>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</si>
  <si>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</si>
  <si>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</si>
  <si>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</si>
  <si>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</si>
  <si>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</si>
  <si>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</si>
  <si>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</si>
  <si>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</si>
  <si>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</si>
  <si>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</si>
  <si>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</si>
  <si>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</si>
  <si>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</si>
  <si>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</si>
  <si>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</si>
  <si>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</si>
  <si>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</si>
  <si>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</si>
  <si>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</si>
  <si>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</si>
  <si>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</si>
  <si>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</si>
  <si>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</si>
  <si>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</si>
  <si>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</si>
  <si>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</si>
  <si>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</si>
  <si>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</si>
  <si>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</si>
  <si>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</si>
  <si>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</si>
  <si>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</si>
  <si>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</si>
  <si>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</si>
  <si>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</si>
  <si>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</si>
  <si>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</si>
  <si>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</si>
  <si>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</si>
  <si>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</si>
  <si>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</si>
  <si>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</si>
  <si>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</si>
  <si>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</si>
  <si>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</si>
  <si>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</si>
  <si>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</si>
  <si>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</si>
  <si>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</si>
  <si>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</si>
  <si>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</si>
  <si>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</si>
  <si>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</si>
  <si>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</si>
  <si>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</si>
  <si>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</si>
  <si>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</si>
  <si>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</si>
  <si>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</si>
  <si>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</si>
  <si>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</si>
  <si>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</si>
  <si>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</si>
  <si>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</si>
  <si>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</si>
  <si>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</si>
  <si>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</si>
  <si>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</si>
  <si>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</si>
  <si>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</si>
  <si>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</si>
  <si>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</si>
  <si>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</si>
  <si>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</si>
  <si>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</si>
  <si>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</si>
  <si>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</si>
  <si>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</si>
  <si>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</si>
  <si>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</si>
  <si>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</si>
  <si>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</si>
  <si>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</si>
  <si>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</si>
  <si>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</si>
  <si>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</si>
  <si>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</si>
  <si>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</si>
  <si>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</si>
  <si>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</si>
  <si>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</si>
  <si>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</si>
  <si>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</si>
  <si>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</si>
  <si>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</si>
  <si>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</si>
  <si>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</si>
  <si>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</si>
  <si>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</si>
  <si>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</si>
  <si>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</si>
  <si>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</si>
  <si>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</si>
  <si>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</si>
  <si>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</si>
  <si>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</si>
  <si>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</si>
  <si>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</si>
  <si>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</si>
  <si>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</si>
  <si>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</si>
  <si>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</si>
  <si>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</si>
  <si>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</si>
  <si>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</si>
  <si>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</si>
  <si>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</si>
  <si>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</si>
  <si>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</si>
  <si>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</si>
  <si>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</si>
  <si>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</si>
  <si>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</si>
  <si>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</si>
  <si>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</si>
  <si>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</si>
  <si>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</si>
  <si>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</si>
  <si>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</si>
  <si>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</si>
  <si>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</si>
  <si>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</si>
  <si>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</si>
  <si>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</si>
  <si>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</si>
  <si>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</si>
  <si>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</si>
  <si>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</si>
  <si>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</si>
  <si>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</si>
  <si>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</si>
  <si>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</si>
  <si>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</si>
  <si>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</si>
  <si>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</si>
  <si>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</si>
  <si>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</si>
  <si>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</si>
  <si>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</si>
  <si>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</si>
  <si>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</si>
  <si>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</si>
  <si>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</si>
  <si>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</si>
  <si>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</si>
  <si>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</si>
  <si>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</si>
  <si>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</si>
  <si>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</si>
  <si>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</si>
  <si>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</si>
  <si>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</si>
  <si>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</si>
  <si>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</si>
  <si>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</si>
  <si>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</si>
  <si>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</si>
  <si>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</si>
  <si>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</si>
  <si>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</si>
  <si>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</si>
  <si>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</si>
  <si>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</si>
  <si>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</si>
  <si>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</si>
  <si>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</si>
  <si>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</si>
  <si>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</si>
  <si>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</si>
  <si>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</si>
  <si>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</si>
  <si>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</si>
  <si>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</si>
  <si>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</si>
  <si>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</si>
  <si>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</si>
  <si>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</si>
  <si>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</si>
  <si>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</si>
  <si>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</si>
  <si>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</si>
  <si>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</si>
  <si>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</si>
  <si>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</si>
  <si>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</si>
  <si>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</si>
  <si>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</si>
  <si>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</si>
  <si>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</si>
  <si>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</si>
  <si>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</si>
  <si>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</si>
  <si>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</si>
  <si>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</si>
  <si>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</si>
  <si>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</si>
  <si>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</si>
  <si>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</si>
  <si>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</si>
  <si>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</si>
  <si>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</si>
  <si>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</si>
  <si>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</si>
  <si>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</si>
  <si>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</si>
  <si>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</si>
  <si>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</si>
  <si>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</si>
  <si>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</si>
  <si>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</si>
  <si>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</si>
  <si>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</si>
  <si>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</si>
  <si>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</si>
  <si>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</si>
  <si>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</si>
  <si>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</si>
  <si>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</si>
  <si>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</si>
  <si>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</si>
  <si>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</si>
  <si>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</si>
  <si>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</si>
  <si>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</si>
  <si>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</si>
  <si>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</si>
  <si>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</si>
  <si>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</si>
  <si>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</si>
  <si>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</si>
  <si>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</si>
  <si>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</si>
  <si>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</si>
  <si>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</si>
  <si>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</si>
  <si>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</si>
  <si>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</si>
  <si>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</si>
  <si>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</si>
  <si>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</si>
  <si>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</si>
  <si>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</si>
  <si>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</si>
  <si>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</si>
  <si>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</si>
  <si>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</si>
  <si>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</si>
  <si>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</si>
  <si>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</si>
  <si>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</si>
  <si>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</si>
  <si>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</si>
  <si>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</si>
  <si>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</si>
  <si>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</si>
  <si>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</si>
  <si>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</si>
  <si>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</si>
  <si>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</si>
  <si>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</si>
  <si>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</si>
  <si>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</si>
  <si>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</si>
  <si>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</si>
  <si>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</si>
  <si>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</si>
  <si>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</si>
  <si>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</si>
  <si>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</si>
  <si>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</si>
  <si>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</si>
  <si>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</si>
  <si>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</si>
  <si>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</si>
  <si>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</si>
  <si>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</si>
  <si>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</si>
  <si>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</si>
  <si>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</si>
  <si>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</si>
  <si>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</si>
  <si>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</si>
  <si>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</si>
  <si>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</si>
  <si>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</si>
  <si>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</si>
  <si>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</si>
  <si>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</si>
  <si>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</si>
  <si>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</si>
  <si>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</si>
  <si>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</si>
  <si>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</si>
  <si>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</si>
  <si>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</si>
  <si>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</si>
  <si>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</si>
  <si>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</si>
  <si>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</si>
  <si>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</si>
  <si>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</si>
  <si>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</si>
  <si>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</si>
  <si>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</si>
  <si>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</si>
  <si>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</si>
  <si>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</si>
  <si>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</si>
  <si>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</si>
  <si>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</si>
  <si>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</si>
  <si>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</si>
  <si>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</si>
  <si>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</si>
  <si>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</si>
  <si>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</si>
  <si>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</si>
  <si>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</si>
  <si>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</si>
  <si>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</si>
  <si>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</si>
  <si>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</si>
  <si>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</si>
  <si>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</si>
  <si>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</si>
  <si>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</si>
  <si>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</si>
  <si>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</si>
  <si>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</si>
  <si>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</si>
  <si>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</si>
  <si>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</si>
  <si>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</si>
  <si>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</si>
  <si>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</si>
  <si>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</si>
  <si>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</si>
  <si>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</si>
  <si>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</si>
  <si>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</si>
  <si>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</si>
  <si>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</si>
  <si>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</si>
  <si>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</si>
  <si>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</si>
  <si>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</si>
  <si>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</si>
  <si>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</si>
  <si>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</si>
  <si>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</si>
  <si>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</si>
  <si>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</si>
  <si>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</si>
  <si>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</si>
  <si>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</si>
  <si>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</si>
  <si>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</si>
  <si>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</si>
  <si>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</si>
  <si>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</si>
  <si>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</si>
  <si>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</si>
  <si>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</si>
  <si>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</si>
  <si>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</si>
  <si>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</si>
  <si>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</si>
  <si>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</si>
  <si>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</si>
  <si>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</si>
  <si>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</si>
  <si>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</si>
  <si>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</si>
  <si>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</si>
  <si>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</si>
  <si>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</si>
  <si>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</si>
  <si>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</si>
  <si>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</si>
  <si>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</si>
  <si>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</si>
  <si>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</si>
  <si>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</si>
  <si>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</si>
  <si>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</si>
  <si>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</si>
  <si>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</si>
  <si>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</si>
  <si>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</si>
  <si>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</si>
  <si>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</si>
  <si>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</si>
  <si>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</si>
  <si>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</si>
  <si>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</si>
  <si>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</si>
  <si>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</si>
  <si>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</si>
  <si>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</si>
  <si>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</si>
  <si>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</si>
  <si>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</si>
  <si>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</si>
  <si>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</si>
  <si>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</si>
  <si>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</si>
  <si>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</si>
  <si>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</si>
  <si>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</si>
  <si>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</si>
  <si>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</si>
  <si>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</si>
  <si>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</si>
  <si>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</si>
  <si>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</si>
  <si>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</si>
  <si>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</si>
  <si>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</si>
  <si>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</si>
  <si>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</si>
  <si>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</si>
  <si>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</si>
  <si>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</si>
  <si>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</si>
  <si>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</si>
  <si>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</si>
  <si>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</si>
  <si>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</si>
  <si>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</si>
  <si>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</si>
  <si>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</si>
  <si>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</si>
  <si>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</si>
  <si>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</si>
  <si>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</si>
  <si>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</si>
  <si>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</si>
  <si>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</si>
  <si>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</si>
  <si>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</si>
  <si>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</si>
  <si>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</si>
  <si>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</si>
  <si>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</si>
  <si>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</si>
  <si>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</si>
  <si>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</si>
  <si>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</si>
  <si>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</si>
  <si>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</si>
  <si>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</si>
  <si>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</si>
  <si>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</si>
  <si>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</si>
  <si>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</si>
  <si>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</si>
  <si>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</si>
  <si>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</si>
  <si>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</si>
  <si>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</si>
  <si>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</si>
  <si>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</si>
  <si>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</si>
  <si>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</si>
  <si>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</si>
  <si>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</si>
  <si>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</si>
  <si>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</si>
  <si>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</si>
  <si>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</si>
  <si>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</si>
  <si>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</si>
  <si>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</si>
  <si>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</si>
  <si>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</si>
  <si>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</si>
  <si>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</si>
  <si>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</si>
  <si>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</si>
  <si>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</si>
  <si>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</si>
  <si>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</si>
  <si>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</si>
  <si>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</si>
  <si>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</si>
  <si>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</si>
  <si>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</si>
  <si>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</si>
  <si>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</si>
  <si>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</si>
  <si>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</si>
  <si>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</si>
  <si>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</si>
  <si>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</si>
  <si>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</si>
  <si>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</si>
  <si>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</si>
  <si>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</si>
  <si>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</si>
  <si>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</si>
  <si>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</si>
  <si>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</si>
  <si>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</si>
  <si>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</si>
  <si>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</si>
  <si>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</si>
  <si>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</si>
  <si>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</si>
  <si>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</si>
  <si>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</si>
  <si>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</si>
  <si>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</si>
  <si>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</si>
  <si>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</si>
  <si>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</si>
  <si>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</si>
  <si>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</si>
  <si>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</si>
  <si>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</si>
  <si>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</si>
  <si>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</si>
  <si>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</si>
  <si>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</si>
  <si>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</si>
  <si>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</si>
  <si>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</si>
  <si>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</si>
  <si>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</si>
  <si>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</si>
  <si>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</si>
  <si>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</si>
  <si>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</si>
  <si>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</si>
  <si>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</si>
  <si>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</si>
  <si>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</si>
  <si>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</si>
  <si>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</si>
  <si>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</si>
  <si>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</si>
  <si>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</si>
  <si>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</si>
  <si>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</si>
  <si>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</si>
  <si>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</si>
  <si>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</si>
  <si>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</si>
  <si>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</si>
  <si>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</si>
  <si>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</si>
  <si>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</si>
  <si>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</si>
  <si>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</si>
  <si>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</si>
  <si>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</si>
  <si>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</si>
  <si>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</si>
  <si>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</si>
  <si>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</si>
  <si>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</si>
  <si>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</si>
  <si>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</si>
  <si>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</si>
  <si>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</si>
  <si>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</si>
  <si>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</si>
  <si>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</si>
  <si>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</si>
  <si>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</si>
  <si>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</si>
  <si>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</si>
  <si>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</si>
  <si>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</si>
  <si>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</si>
  <si>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</si>
  <si>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</si>
  <si>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</si>
  <si>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</si>
  <si>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</si>
  <si>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</si>
  <si>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</si>
  <si>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</si>
  <si>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</si>
  <si>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</si>
  <si>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</si>
  <si>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</si>
  <si>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</si>
  <si>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</si>
  <si>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</si>
  <si>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</si>
  <si>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</si>
  <si>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</si>
  <si>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</si>
  <si>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</si>
  <si>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</si>
  <si>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</si>
  <si>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</si>
  <si>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</si>
  <si>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</si>
  <si>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</si>
  <si>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</si>
  <si>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</si>
  <si>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</si>
  <si>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</si>
  <si>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</si>
  <si>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</si>
  <si>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</si>
  <si>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</si>
  <si>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</si>
  <si>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</si>
  <si>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</si>
  <si>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</si>
  <si>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</si>
  <si>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</si>
  <si>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</si>
  <si>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</si>
  <si>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</si>
  <si>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</si>
  <si>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</si>
  <si>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</si>
  <si>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</si>
  <si>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</si>
  <si>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</si>
  <si>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</si>
  <si>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</si>
  <si>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</si>
  <si>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</si>
  <si>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</si>
  <si>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</si>
  <si>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</si>
  <si>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</si>
  <si>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</si>
  <si>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</si>
  <si>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</si>
  <si>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</si>
  <si>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</si>
  <si>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</si>
  <si>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</si>
  <si>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</si>
  <si>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</si>
  <si>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</si>
  <si>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</si>
  <si>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</si>
  <si>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</si>
  <si>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</si>
  <si>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</si>
  <si>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</si>
  <si>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</si>
  <si>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</si>
  <si>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</si>
  <si>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</si>
  <si>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</si>
  <si>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</si>
  <si>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</si>
  <si>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</si>
  <si>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</si>
  <si>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</si>
  <si>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</si>
  <si>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</si>
  <si>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</si>
  <si>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</si>
  <si>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</si>
  <si>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</si>
  <si>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</si>
  <si>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</si>
  <si>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</si>
  <si>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</si>
  <si>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</si>
  <si>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</si>
  <si>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</si>
  <si>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</si>
  <si>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</si>
  <si>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</si>
  <si>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</si>
  <si>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</si>
  <si>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</si>
  <si>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</si>
  <si>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</si>
  <si>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</si>
  <si>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</si>
  <si>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</si>
  <si>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</si>
  <si>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</si>
  <si>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</si>
  <si>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</si>
  <si>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</si>
  <si>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</si>
  <si>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</si>
  <si>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</si>
  <si>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</si>
  <si>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</si>
  <si>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</si>
  <si>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</si>
  <si>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</si>
  <si>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</si>
  <si>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</si>
  <si>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</si>
  <si>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</si>
  <si>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</si>
  <si>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</si>
  <si>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</si>
  <si>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</si>
  <si>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</si>
  <si>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</si>
  <si>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</si>
  <si>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</si>
  <si>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</si>
  <si>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</si>
  <si>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</si>
  <si>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</si>
  <si>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</si>
  <si>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</si>
  <si>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</si>
  <si>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</si>
  <si>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</si>
  <si>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</si>
  <si>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</si>
  <si>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</si>
  <si>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</si>
  <si>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</si>
  <si>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</si>
  <si>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</si>
  <si>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</si>
  <si>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</si>
  <si>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</si>
  <si>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</si>
  <si>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</si>
  <si>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</si>
  <si>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</si>
  <si>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</si>
  <si>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</si>
  <si>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</si>
  <si>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</si>
  <si>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</si>
  <si>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</si>
  <si>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</si>
  <si>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</si>
  <si>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</si>
  <si>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</si>
  <si>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</si>
  <si>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</si>
  <si>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</si>
  <si>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</si>
  <si>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</si>
  <si>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</si>
  <si>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</si>
  <si>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</si>
  <si>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</si>
  <si>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</si>
  <si>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</si>
  <si>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</si>
  <si>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</si>
  <si>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</si>
  <si>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</si>
  <si>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</si>
  <si>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</si>
  <si>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</si>
  <si>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</si>
  <si>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</si>
  <si>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</si>
  <si>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</si>
  <si>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</si>
  <si>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</si>
  <si>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</si>
  <si>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</si>
  <si>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</si>
  <si>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</si>
  <si>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</si>
  <si>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</si>
  <si>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</si>
  <si>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</si>
  <si>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</si>
  <si>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</si>
  <si>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</si>
  <si>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</si>
  <si>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</si>
  <si>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</si>
  <si>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</si>
  <si>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</si>
  <si>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</si>
  <si>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</si>
  <si>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</si>
  <si>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</si>
  <si>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</si>
  <si>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</si>
  <si>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</si>
  <si>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</si>
  <si>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</si>
  <si>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</si>
  <si>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</si>
  <si>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</si>
  <si>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</si>
  <si>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</si>
  <si>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</si>
  <si>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</si>
  <si>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</si>
  <si>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</si>
  <si>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</si>
  <si>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</si>
  <si>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</si>
  <si>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</si>
  <si>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</si>
  <si>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</si>
  <si>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</si>
  <si>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</si>
  <si>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</si>
  <si>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</si>
  <si>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</si>
  <si>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</si>
  <si>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</si>
  <si>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</si>
  <si>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</si>
  <si>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</si>
  <si>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</si>
  <si>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</si>
  <si>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</si>
  <si>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</si>
  <si>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</si>
  <si>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</si>
  <si>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</si>
  <si>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</si>
  <si>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</si>
  <si>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</si>
  <si>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</si>
  <si>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</si>
  <si>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</si>
  <si>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</si>
  <si>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</si>
  <si>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</si>
  <si>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</si>
  <si>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</si>
  <si>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</si>
  <si>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</si>
  <si>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</si>
  <si>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</si>
  <si>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</si>
  <si>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</si>
  <si>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</si>
  <si>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</si>
  <si>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</si>
  <si>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</si>
  <si>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</si>
  <si>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</si>
  <si>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</si>
  <si>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</si>
  <si>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</si>
  <si>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</si>
  <si>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</si>
  <si>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</si>
  <si>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</si>
  <si>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</si>
  <si>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</si>
  <si>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</si>
  <si>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</si>
  <si>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</si>
  <si>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</si>
  <si>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</si>
  <si>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</si>
  <si>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</si>
  <si>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</si>
  <si>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</si>
  <si>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</si>
  <si>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</si>
  <si>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</si>
  <si>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</si>
  <si>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</si>
  <si>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</si>
  <si>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</si>
  <si>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</si>
  <si>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</si>
  <si>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</si>
  <si>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</si>
  <si>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</si>
  <si>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</si>
  <si>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</si>
  <si>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</si>
  <si>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</si>
  <si>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</si>
  <si>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</si>
  <si>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</si>
  <si>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</si>
  <si>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</si>
  <si>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</si>
  <si>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</si>
  <si>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</si>
  <si>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</si>
  <si>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</si>
  <si>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</si>
  <si>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</si>
  <si>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</si>
  <si>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</si>
  <si>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</si>
  <si>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</si>
  <si>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</si>
  <si>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</si>
  <si>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</si>
  <si>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</si>
  <si>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</si>
  <si>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</si>
  <si>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</si>
  <si>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</si>
  <si>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</si>
  <si>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</si>
  <si>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</si>
  <si>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</si>
  <si>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</si>
  <si>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</si>
  <si>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</si>
  <si>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</si>
  <si>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</si>
  <si>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</si>
  <si>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</si>
  <si>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</si>
  <si>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</si>
  <si>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</si>
  <si>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</si>
  <si>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</si>
  <si>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</si>
  <si>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</si>
  <si>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</si>
  <si>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</si>
  <si>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</si>
  <si>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</si>
  <si>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</si>
  <si>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</si>
  <si>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</si>
  <si>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</si>
  <si>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</si>
  <si>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</si>
  <si>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</si>
  <si>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</si>
  <si>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</si>
  <si>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</si>
  <si>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</si>
  <si>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</si>
  <si>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</si>
  <si>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</si>
  <si>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</si>
  <si>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</si>
  <si>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</si>
  <si>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</si>
  <si>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</si>
  <si>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</si>
  <si>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</si>
  <si>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</si>
  <si>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</si>
  <si>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</si>
  <si>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</si>
  <si>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</si>
  <si>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</si>
  <si>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</si>
  <si>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</si>
  <si>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</si>
  <si>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</si>
  <si>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</si>
  <si>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</si>
  <si>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</si>
  <si>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</si>
  <si>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</si>
  <si>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</si>
  <si>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</si>
  <si>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</si>
  <si>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</si>
  <si>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</si>
  <si>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</si>
  <si>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</si>
  <si>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</si>
  <si>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</si>
  <si>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</si>
  <si>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</si>
  <si>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</si>
  <si>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</si>
  <si>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</si>
  <si>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</si>
  <si>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</si>
  <si>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</si>
  <si>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</si>
  <si>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</si>
  <si>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</si>
  <si>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</si>
  <si>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</si>
  <si>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</si>
  <si>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</si>
  <si>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</si>
  <si>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</si>
  <si>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</si>
  <si>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</si>
  <si>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</si>
  <si>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</si>
  <si>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</si>
  <si>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</si>
  <si>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</si>
  <si>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</si>
  <si>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</si>
  <si>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</si>
  <si>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</si>
  <si>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</si>
  <si>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</si>
  <si>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</si>
  <si>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</si>
  <si>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</si>
  <si>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</si>
  <si>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</si>
  <si>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</si>
  <si>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</si>
  <si>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</si>
  <si>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</si>
  <si>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</si>
  <si>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</si>
  <si>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</si>
  <si>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</si>
  <si>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</si>
  <si>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</si>
  <si>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</si>
  <si>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</si>
  <si>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</si>
  <si>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</si>
  <si>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</si>
  <si>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</si>
  <si>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</si>
  <si>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</si>
  <si>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</si>
  <si>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</si>
  <si>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</si>
  <si>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</si>
  <si>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</si>
  <si>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</si>
  <si>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</si>
  <si>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</si>
  <si>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</si>
  <si>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</si>
  <si>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</si>
  <si>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</si>
  <si>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</si>
  <si>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</si>
  <si>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</si>
  <si>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</si>
  <si>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</si>
  <si>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</si>
  <si>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</si>
  <si>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</si>
  <si>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</si>
  <si>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</si>
  <si>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</si>
  <si>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</si>
  <si>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</si>
  <si>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</si>
  <si>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</si>
  <si>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</si>
  <si>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</si>
  <si>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</si>
  <si>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</si>
  <si>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</si>
  <si>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</si>
  <si>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</si>
  <si>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</si>
  <si>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</si>
  <si>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</si>
  <si>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</si>
  <si>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</si>
  <si>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</si>
  <si>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</si>
  <si>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</si>
  <si>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</si>
  <si>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</si>
  <si>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</si>
  <si>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</si>
  <si>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</si>
  <si>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</si>
  <si>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</si>
  <si>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</si>
  <si>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</si>
  <si>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</si>
  <si>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</si>
  <si>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</si>
  <si>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</si>
  <si>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</si>
  <si>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</si>
  <si>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</si>
  <si>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</si>
  <si>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</si>
  <si>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</si>
  <si>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</si>
  <si>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</si>
  <si>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</si>
  <si>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</si>
  <si>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</si>
  <si>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</si>
  <si>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</si>
  <si>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</si>
  <si>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</si>
  <si>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</si>
  <si>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</si>
  <si>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</si>
  <si>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</si>
  <si>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</si>
  <si>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</si>
  <si>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</si>
  <si>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</si>
  <si>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</si>
  <si>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</si>
  <si>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</si>
  <si>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</si>
  <si>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</si>
  <si>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</si>
  <si>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</si>
  <si>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</si>
  <si>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</si>
  <si>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</si>
  <si>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</si>
  <si>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</si>
  <si>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</si>
  <si>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</si>
  <si>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</si>
  <si>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</si>
  <si>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</si>
  <si>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</si>
  <si>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</si>
  <si>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</si>
  <si>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</si>
  <si>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</si>
  <si>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</si>
  <si>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</si>
  <si>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</si>
  <si>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</si>
  <si>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</si>
  <si>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</si>
  <si>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</si>
  <si>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</si>
  <si>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</si>
  <si>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</si>
  <si>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</si>
  <si>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</si>
  <si>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</si>
  <si>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</si>
  <si>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</si>
  <si>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</si>
  <si>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</si>
  <si>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</si>
  <si>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</si>
  <si>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</si>
  <si>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</si>
  <si>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</si>
  <si>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</si>
  <si>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</si>
  <si>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</si>
  <si>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</si>
  <si>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</si>
  <si>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</si>
  <si>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</si>
  <si>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</si>
  <si>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</si>
  <si>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</si>
  <si>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</si>
  <si>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</si>
  <si>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</si>
  <si>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</si>
  <si>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</si>
  <si>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</si>
  <si>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</si>
  <si>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</si>
  <si>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</si>
  <si>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</si>
  <si>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</si>
  <si>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</si>
  <si>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</si>
  <si>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</si>
  <si>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</si>
  <si>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</si>
  <si>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</si>
  <si>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</si>
  <si>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</si>
  <si>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</si>
  <si>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</si>
  <si>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</si>
  <si>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</si>
  <si>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</si>
  <si>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</si>
  <si>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</si>
  <si>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</si>
  <si>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</si>
  <si>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</si>
  <si>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</si>
  <si>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</si>
  <si>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</si>
  <si>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</si>
  <si>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</si>
  <si>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</si>
  <si>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</si>
  <si>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</si>
  <si>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</si>
  <si>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</si>
  <si>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</si>
  <si>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</si>
  <si>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</si>
  <si>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</si>
  <si>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</si>
  <si>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</si>
  <si>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</si>
  <si>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</si>
  <si>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</si>
  <si>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</si>
  <si>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</si>
  <si>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</si>
  <si>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</si>
  <si>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</si>
  <si>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</si>
  <si>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</si>
  <si>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</si>
  <si>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</si>
  <si>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</si>
  <si>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</si>
  <si>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</si>
  <si>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</si>
  <si>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</si>
  <si>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</si>
  <si>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</si>
  <si>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</si>
  <si>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</si>
  <si>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</si>
  <si>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</si>
  <si>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</si>
  <si>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</si>
  <si>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</si>
  <si>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</si>
  <si>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</si>
  <si>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</si>
  <si>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</si>
  <si>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</si>
  <si>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</si>
  <si>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</si>
  <si>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</si>
  <si>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</si>
  <si>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</si>
  <si>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</si>
  <si>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</si>
  <si>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</si>
  <si>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</si>
  <si>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</si>
  <si>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</si>
  <si>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</si>
  <si>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</si>
  <si>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</si>
  <si>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</si>
  <si>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</si>
  <si>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</si>
  <si>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</si>
  <si>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</si>
  <si>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</si>
  <si>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</si>
  <si>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</si>
  <si>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</si>
  <si>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</si>
  <si>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</si>
  <si>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</si>
  <si>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</si>
  <si>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</si>
  <si>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</si>
  <si>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</si>
  <si>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</si>
  <si>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</si>
  <si>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</si>
  <si>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</si>
  <si>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</si>
  <si>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</si>
  <si>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</si>
  <si>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</si>
  <si>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</si>
  <si>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</si>
  <si>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</si>
  <si>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</si>
  <si>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</si>
  <si>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</si>
  <si>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</si>
  <si>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</si>
  <si>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</si>
  <si>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</si>
  <si>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</si>
  <si>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</si>
  <si>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</si>
  <si>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</si>
  <si>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</si>
  <si>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</si>
  <si>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</si>
  <si>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</si>
  <si>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</si>
  <si>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</si>
  <si>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</si>
  <si>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</si>
  <si>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</si>
  <si>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</si>
  <si>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</si>
  <si>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</si>
  <si>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</si>
  <si>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</si>
  <si>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</si>
  <si>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</si>
  <si>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</si>
  <si>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</si>
  <si>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</si>
  <si>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</si>
  <si>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</si>
  <si>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</si>
  <si>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</si>
  <si>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</si>
  <si>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</si>
  <si>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</si>
  <si>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</si>
  <si>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</si>
  <si>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</si>
  <si>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</si>
  <si>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</si>
  <si>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</si>
  <si>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</si>
  <si>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</si>
  <si>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</si>
  <si>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</si>
  <si>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</si>
  <si>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</si>
  <si>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</si>
  <si>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</si>
  <si>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</si>
  <si>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</si>
  <si>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</si>
  <si>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</si>
  <si>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</si>
  <si>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</si>
  <si>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</si>
  <si>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</si>
  <si>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</si>
  <si>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</si>
  <si>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</si>
  <si>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</si>
  <si>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</si>
  <si>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</si>
  <si>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</si>
  <si>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</si>
  <si>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</si>
  <si>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</si>
  <si>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</si>
  <si>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</si>
  <si>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</si>
  <si>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</si>
  <si>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</si>
  <si>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</si>
  <si>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</si>
  <si>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</si>
  <si>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</si>
  <si>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</si>
  <si>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</si>
  <si>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</si>
  <si>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</si>
  <si>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</si>
  <si>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</si>
  <si>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</si>
  <si>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</si>
  <si>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</si>
  <si>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</si>
  <si>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</si>
  <si>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</si>
  <si>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</si>
  <si>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</si>
  <si>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</si>
  <si>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</si>
  <si>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</si>
  <si>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</si>
  <si>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</si>
  <si>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</si>
  <si>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</si>
  <si>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</si>
  <si>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</si>
  <si>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</si>
  <si>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</si>
  <si>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</si>
  <si>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</si>
  <si>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</si>
  <si>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</si>
  <si>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</si>
  <si>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</si>
  <si>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</si>
  <si>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</si>
  <si>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</si>
  <si>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</si>
  <si>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</si>
  <si>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</si>
  <si>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</si>
  <si>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</si>
  <si>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</si>
  <si>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</si>
  <si>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</si>
  <si>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</si>
  <si>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</si>
  <si>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</si>
  <si>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</si>
  <si>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</si>
  <si>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</si>
  <si>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</si>
  <si>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</si>
  <si>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</si>
  <si>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</si>
  <si>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</si>
  <si>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</si>
  <si>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</si>
  <si>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</si>
  <si>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</si>
  <si>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</si>
  <si>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</si>
  <si>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</si>
  <si>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</si>
  <si>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</si>
  <si>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</si>
  <si>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</si>
  <si>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</si>
  <si>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</si>
  <si>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</si>
  <si>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</si>
  <si>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</si>
  <si>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</si>
  <si>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</si>
  <si>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</si>
  <si>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</si>
  <si>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</si>
  <si>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</si>
  <si>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</si>
  <si>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</si>
  <si>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</si>
  <si>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</si>
  <si>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</si>
  <si>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</si>
  <si>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</si>
  <si>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</si>
  <si>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</si>
  <si>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</si>
  <si>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</si>
  <si>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</si>
  <si>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</si>
  <si>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</si>
  <si>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</si>
  <si>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</si>
  <si>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</si>
  <si>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</si>
  <si>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</si>
  <si>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</si>
  <si>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</si>
  <si>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</si>
  <si>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</si>
  <si>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</si>
  <si>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</si>
  <si>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</si>
  <si>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</si>
  <si>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</si>
  <si>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</si>
  <si>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</si>
  <si>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</si>
  <si>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</si>
  <si>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</si>
  <si>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</si>
  <si>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</si>
  <si>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</si>
  <si>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</si>
  <si>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</si>
  <si>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</si>
  <si>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</si>
  <si>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</si>
  <si>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</si>
  <si>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</si>
  <si>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</si>
  <si>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</si>
  <si>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</si>
  <si>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</si>
  <si>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</si>
  <si>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</si>
  <si>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</si>
  <si>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</si>
  <si>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</si>
  <si>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</si>
  <si>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</si>
  <si>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</si>
  <si>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</si>
  <si>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</si>
  <si>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</si>
  <si>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</si>
  <si>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</si>
  <si>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</si>
  <si>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</si>
  <si>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</si>
  <si>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</si>
  <si>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</si>
  <si>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</si>
  <si>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</si>
  <si>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</si>
  <si>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</si>
  <si>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</si>
  <si>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</si>
  <si>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</si>
  <si>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</si>
  <si>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</si>
  <si>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</si>
  <si>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</si>
  <si>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</si>
  <si>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</si>
  <si>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</si>
  <si>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</si>
  <si>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</si>
  <si>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</si>
  <si>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</si>
  <si>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</si>
  <si>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</si>
  <si>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</si>
  <si>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</si>
  <si>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</si>
  <si>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</si>
  <si>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</si>
  <si>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</si>
  <si>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</si>
  <si>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</si>
  <si>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</si>
  <si>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</si>
  <si>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</si>
  <si>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</si>
  <si>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</si>
  <si>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</si>
  <si>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</si>
  <si>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</si>
  <si>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</si>
  <si>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</si>
  <si>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</si>
  <si>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</si>
  <si>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</si>
  <si>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</si>
  <si>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</si>
  <si>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</si>
  <si>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</si>
  <si>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</si>
  <si>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</si>
  <si>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</si>
  <si>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</si>
  <si>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</si>
  <si>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</si>
  <si>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</si>
  <si>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</si>
  <si>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</si>
  <si>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</si>
  <si>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</si>
  <si>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</si>
  <si>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</si>
  <si>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</si>
  <si>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</si>
  <si>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</si>
  <si>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</si>
  <si>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</si>
  <si>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</si>
  <si>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</si>
  <si>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</si>
  <si>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</si>
  <si>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</si>
  <si>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</si>
  <si>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</si>
  <si>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</si>
  <si>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</si>
  <si>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</si>
  <si>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</si>
  <si>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</si>
  <si>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</si>
  <si>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</si>
  <si>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</si>
  <si>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</si>
  <si>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</si>
  <si>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</si>
  <si>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</si>
  <si>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</si>
  <si>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</si>
  <si>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</si>
  <si>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</si>
  <si>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</si>
  <si>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</si>
  <si>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</si>
  <si>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</si>
  <si>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</si>
  <si>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</si>
  <si>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</si>
  <si>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</si>
  <si>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</si>
  <si>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</si>
  <si>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</si>
  <si>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</si>
  <si>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</si>
  <si>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</si>
  <si>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</si>
  <si>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</si>
  <si>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</si>
  <si>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</si>
  <si>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</si>
  <si>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</si>
  <si>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</si>
  <si>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</si>
  <si>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</si>
  <si>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</si>
  <si>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</si>
  <si>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</si>
  <si>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</si>
  <si>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</si>
  <si>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</si>
  <si>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</si>
  <si>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</si>
  <si>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</si>
  <si>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</si>
  <si>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</si>
  <si>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</si>
  <si>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</si>
  <si>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</si>
  <si>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</si>
  <si>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</si>
  <si>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</si>
  <si>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</si>
  <si>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</si>
  <si>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</si>
  <si>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</si>
  <si>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</si>
  <si>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</si>
  <si>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</si>
  <si>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</si>
  <si>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</si>
  <si>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</si>
  <si>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</si>
  <si>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</si>
  <si>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</si>
  <si>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</si>
  <si>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</si>
  <si>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</si>
  <si>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</si>
  <si>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</si>
  <si>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</si>
  <si>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</si>
  <si>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</si>
  <si>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</si>
  <si>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</si>
  <si>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</si>
  <si>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</si>
  <si>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</si>
  <si>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</si>
  <si>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</si>
  <si>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</si>
  <si>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</si>
  <si>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</si>
  <si>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</si>
  <si>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</si>
  <si>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</si>
  <si>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</si>
  <si>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</si>
  <si>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</si>
  <si>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</si>
  <si>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</si>
  <si>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</si>
  <si>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</si>
  <si>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</si>
  <si>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</si>
  <si>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</si>
  <si>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</si>
  <si>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</si>
  <si>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</si>
  <si>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</si>
  <si>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</si>
  <si>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</si>
  <si>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</si>
  <si>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</si>
  <si>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</si>
  <si>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</si>
  <si>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</si>
  <si>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</si>
  <si>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</si>
  <si>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</si>
  <si>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</si>
  <si>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</si>
  <si>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</si>
  <si>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</si>
  <si>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</si>
  <si>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</si>
  <si>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</si>
  <si>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</si>
  <si>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</si>
  <si>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</si>
  <si>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</si>
  <si>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</si>
  <si>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</si>
  <si>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</si>
  <si>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</si>
  <si>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</si>
  <si>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</si>
  <si>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</si>
  <si>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</si>
  <si>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</si>
  <si>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</si>
  <si>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</si>
  <si>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</si>
  <si>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</si>
  <si>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</si>
  <si>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</si>
  <si>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</si>
  <si>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</si>
  <si>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</si>
  <si>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</si>
  <si>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</si>
  <si>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</si>
  <si>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</si>
  <si>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</si>
  <si>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</si>
  <si>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</si>
  <si>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</si>
  <si>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</si>
  <si>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</si>
  <si>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</si>
  <si>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</si>
  <si>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</si>
  <si>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</si>
  <si>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</si>
  <si>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</si>
  <si>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</si>
  <si>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</si>
  <si>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</si>
  <si>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</si>
  <si>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</si>
  <si>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</si>
  <si>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</si>
  <si>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</si>
  <si>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</si>
  <si>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</si>
  <si>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</si>
  <si>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</si>
  <si>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</si>
  <si>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</si>
  <si>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</si>
  <si>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</si>
  <si>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</si>
  <si>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</si>
  <si>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</si>
  <si>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</si>
  <si>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</si>
  <si>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</si>
  <si>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</si>
  <si>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</si>
  <si>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</si>
  <si>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</si>
  <si>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</si>
  <si>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</si>
  <si>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</si>
  <si>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</si>
  <si>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</si>
  <si>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</si>
  <si>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</si>
  <si>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</si>
  <si>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</si>
  <si>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</si>
  <si>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</si>
  <si>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</si>
  <si>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</si>
  <si>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</si>
  <si>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</si>
  <si>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</si>
  <si>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</si>
  <si>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</si>
  <si>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</si>
  <si>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</si>
  <si>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</si>
  <si>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</si>
  <si>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</si>
  <si>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</si>
  <si>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</si>
  <si>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</si>
  <si>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</si>
  <si>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</si>
  <si>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</si>
  <si>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</si>
  <si>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</si>
  <si>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</si>
  <si>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</si>
  <si>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</si>
  <si>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</si>
  <si>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</si>
  <si>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</si>
  <si>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</si>
  <si>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</si>
  <si>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</si>
  <si>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</si>
  <si>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</si>
  <si>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</si>
  <si>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</si>
  <si>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</si>
  <si>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</si>
  <si>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</si>
  <si>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</si>
  <si>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</si>
  <si>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</si>
  <si>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</si>
  <si>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</si>
  <si>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</si>
  <si>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</si>
  <si>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</si>
  <si>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</si>
  <si>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</si>
  <si>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</si>
  <si>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</si>
  <si>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</si>
  <si>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</si>
  <si>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</si>
  <si>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</si>
  <si>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</si>
  <si>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</si>
  <si>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</si>
  <si>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</si>
  <si>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</si>
  <si>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</si>
  <si>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</si>
  <si>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</si>
  <si>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</si>
  <si>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</si>
  <si>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</si>
  <si>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</si>
  <si>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</si>
  <si>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</si>
  <si>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</si>
  <si>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</si>
  <si>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</si>
  <si>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</si>
  <si>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</si>
  <si>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</si>
  <si>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</si>
  <si>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</si>
  <si>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</si>
  <si>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</si>
  <si>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</si>
  <si>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</si>
  <si>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</si>
  <si>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</si>
  <si>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</si>
  <si>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</si>
  <si>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</si>
  <si>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</si>
  <si>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</si>
  <si>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</si>
  <si>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</si>
  <si>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</si>
  <si>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</si>
  <si>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</si>
  <si>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</si>
  <si>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</si>
  <si>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</si>
  <si>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</si>
  <si>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</si>
  <si>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</si>
  <si>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</si>
  <si>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</si>
  <si>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</si>
  <si>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</si>
  <si>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</si>
  <si>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</si>
  <si>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</si>
  <si>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</si>
  <si>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</si>
  <si>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</si>
  <si>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</si>
  <si>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</si>
  <si>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</si>
  <si>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</si>
  <si>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</si>
  <si>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</si>
  <si>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</si>
  <si>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</si>
  <si>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</si>
  <si>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</si>
  <si>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</si>
  <si>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</si>
  <si>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</si>
  <si>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</si>
  <si>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</si>
  <si>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</si>
  <si>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</si>
  <si>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</si>
  <si>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</si>
  <si>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</si>
  <si>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</si>
  <si>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</si>
  <si>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</si>
  <si>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</si>
  <si>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</si>
  <si>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</si>
  <si>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</si>
  <si>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</si>
  <si>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</si>
  <si>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</si>
  <si>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</si>
  <si>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</si>
  <si>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</si>
  <si>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</si>
  <si>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</si>
  <si>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</si>
  <si>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</si>
  <si>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</si>
  <si>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</si>
  <si>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</si>
  <si>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</si>
  <si>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</si>
  <si>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</si>
  <si>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</si>
  <si>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</si>
  <si>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</si>
  <si>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</si>
  <si>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</si>
  <si>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</si>
  <si>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</si>
  <si>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</si>
  <si>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</si>
  <si>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</si>
  <si>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</si>
  <si>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</si>
  <si>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</si>
  <si>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</si>
  <si>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</si>
  <si>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</si>
  <si>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</si>
  <si>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</si>
  <si>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</si>
  <si>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</si>
  <si>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</si>
  <si>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</si>
  <si>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</si>
  <si>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</si>
  <si>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</si>
  <si>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</si>
  <si>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</si>
  <si>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</si>
  <si>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</si>
  <si>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</si>
  <si>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</si>
  <si>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</si>
  <si>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</si>
  <si>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</si>
  <si>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</si>
  <si>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</si>
  <si>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</si>
  <si>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</si>
  <si>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</si>
  <si>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</si>
  <si>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</si>
  <si>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</si>
  <si>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</si>
  <si>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</si>
  <si>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</si>
  <si>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</si>
  <si>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</si>
  <si>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</si>
  <si>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</si>
  <si>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</si>
  <si>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</si>
  <si>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</si>
  <si>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</si>
  <si>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</si>
  <si>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</si>
  <si>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</si>
  <si>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</si>
  <si>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</si>
  <si>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</si>
  <si>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</si>
  <si>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</si>
  <si>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</si>
  <si>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</si>
  <si>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</si>
  <si>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</si>
  <si>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</si>
  <si>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</si>
  <si>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</si>
  <si>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</si>
  <si>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</si>
  <si>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</si>
  <si>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</si>
  <si>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</si>
  <si>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</si>
  <si>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</si>
  <si>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</si>
  <si>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</si>
  <si>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</si>
  <si>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</si>
  <si>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</si>
  <si>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</si>
  <si>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</si>
  <si>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</si>
  <si>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</si>
  <si>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</si>
  <si>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</si>
  <si>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</si>
  <si>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</si>
  <si>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</si>
  <si>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</si>
  <si>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</si>
  <si>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</si>
  <si>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</si>
  <si>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</si>
  <si>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</si>
  <si>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</si>
  <si>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</si>
  <si>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</si>
  <si>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</si>
  <si>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</si>
  <si>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</si>
  <si>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</si>
  <si>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</si>
  <si>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</si>
  <si>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</si>
  <si>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</si>
  <si>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</si>
  <si>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</si>
  <si>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</si>
  <si>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</si>
  <si>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</si>
  <si>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</si>
  <si>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</si>
  <si>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</si>
  <si>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</si>
  <si>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</si>
  <si>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</si>
  <si>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</si>
  <si>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</si>
  <si>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</si>
  <si>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</si>
  <si>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</si>
  <si>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</si>
  <si>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</si>
  <si>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</si>
  <si>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</si>
  <si>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</si>
  <si>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</si>
  <si>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</si>
  <si>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</si>
  <si>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</si>
  <si>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</si>
  <si>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</si>
  <si>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</si>
  <si>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</si>
  <si>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</si>
  <si>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</si>
  <si>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</si>
  <si>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</si>
  <si>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</si>
  <si>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</si>
  <si>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</si>
  <si>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</si>
  <si>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</si>
  <si>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</si>
  <si>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</si>
  <si>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</si>
  <si>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</si>
  <si>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</si>
  <si>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</si>
  <si>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</si>
  <si>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</si>
  <si>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</si>
  <si>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</si>
  <si>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</si>
  <si>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</si>
  <si>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</si>
  <si>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</si>
  <si>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</si>
  <si>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</si>
  <si>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</si>
  <si>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</si>
  <si>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</si>
  <si>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</si>
  <si>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</si>
  <si>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</si>
  <si>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</si>
  <si>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</si>
  <si>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</si>
  <si>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</si>
  <si>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</si>
  <si>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</si>
  <si>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</si>
  <si>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</si>
  <si>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</si>
  <si>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</si>
  <si>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</si>
  <si>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</si>
  <si>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</si>
  <si>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</si>
  <si>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</si>
  <si>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</si>
  <si>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</si>
  <si>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</si>
  <si>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</si>
  <si>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</si>
  <si>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</si>
  <si>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</si>
  <si>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</si>
  <si>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</si>
  <si>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</si>
  <si>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</si>
  <si>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</si>
  <si>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</si>
  <si>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</si>
  <si>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</si>
  <si>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</si>
  <si>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</si>
  <si>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</si>
  <si>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</si>
  <si>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</si>
  <si>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</si>
  <si>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</si>
  <si>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</si>
  <si>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</si>
  <si>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</si>
  <si>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</si>
  <si>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</si>
  <si>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</si>
  <si>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</si>
  <si>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</si>
  <si>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</si>
  <si>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</si>
  <si>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</si>
  <si>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</si>
  <si>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</si>
  <si>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</si>
  <si>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</si>
  <si>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</si>
  <si>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</si>
  <si>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</si>
  <si>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</si>
  <si>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</si>
  <si>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</si>
  <si>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</si>
  <si>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</si>
  <si>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</si>
  <si>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</si>
  <si>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</si>
  <si>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</si>
  <si>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</si>
  <si>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</si>
  <si>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</si>
  <si>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</si>
  <si>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</si>
  <si>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</si>
  <si>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</si>
  <si>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</si>
  <si>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</si>
  <si>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</si>
  <si>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</si>
  <si>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</si>
  <si>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</si>
  <si>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</si>
  <si>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</si>
  <si>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</si>
  <si>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</si>
  <si>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</si>
  <si>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</si>
  <si>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</si>
  <si>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</si>
  <si>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</si>
  <si>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</si>
  <si>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</si>
  <si>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</si>
  <si>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</si>
  <si>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</si>
  <si>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</si>
  <si>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</si>
  <si>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</si>
  <si>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</si>
  <si>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</si>
  <si>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</si>
  <si>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</si>
  <si>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</si>
  <si>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</si>
  <si>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</si>
  <si>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</si>
  <si>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</si>
  <si>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</si>
  <si>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</si>
  <si>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</si>
  <si>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</si>
  <si>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</si>
  <si>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</si>
  <si>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</si>
  <si>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</si>
  <si>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</si>
  <si>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</si>
  <si>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</si>
  <si>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</si>
  <si>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</si>
  <si>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</si>
  <si>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</si>
  <si>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</si>
  <si>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</si>
  <si>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</si>
  <si>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</si>
  <si>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</si>
  <si>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</si>
  <si>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</si>
  <si>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</si>
  <si>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</si>
  <si>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</si>
  <si>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</si>
  <si>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</si>
  <si>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</si>
  <si>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</si>
  <si>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</si>
  <si>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</si>
  <si>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</si>
  <si>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</si>
  <si>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</si>
  <si>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</si>
  <si>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</si>
  <si>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</si>
  <si>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</si>
  <si>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</si>
  <si>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</si>
  <si>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</si>
  <si>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</si>
  <si>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</si>
  <si>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</si>
  <si>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</si>
  <si>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</si>
  <si>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</si>
  <si>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</si>
  <si>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</si>
  <si>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</si>
  <si>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</si>
  <si>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</si>
  <si>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</si>
  <si>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</si>
  <si>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</si>
  <si>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</si>
  <si>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</si>
  <si>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</si>
  <si>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</si>
  <si>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</si>
  <si>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</si>
  <si>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</si>
  <si>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</si>
  <si>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</si>
  <si>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</si>
  <si>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</si>
  <si>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</si>
  <si>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</si>
  <si>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</si>
  <si>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</si>
  <si>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</si>
  <si>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</si>
  <si>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</si>
  <si>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</si>
  <si>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</si>
  <si>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</si>
  <si>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</si>
  <si>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</si>
  <si>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</si>
  <si>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</si>
  <si>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</si>
  <si>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</si>
  <si>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</si>
  <si>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</si>
  <si>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</si>
  <si>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</si>
  <si>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</si>
  <si>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</si>
  <si>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</si>
  <si>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</si>
  <si>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</si>
  <si>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</si>
  <si>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</si>
  <si>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</si>
  <si>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</si>
  <si>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</si>
  <si>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</si>
  <si>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</si>
  <si>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</si>
  <si>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</si>
  <si>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</si>
  <si>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</si>
  <si>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</si>
  <si>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</si>
  <si>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</si>
  <si>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</si>
  <si>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</si>
  <si>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</si>
  <si>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</si>
  <si>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</si>
  <si>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</si>
  <si>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</si>
  <si>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</si>
  <si>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</si>
  <si>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</si>
  <si>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</si>
  <si>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</si>
  <si>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</si>
  <si>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</si>
  <si>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</si>
  <si>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</si>
  <si>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</si>
  <si>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</si>
  <si>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</si>
  <si>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</si>
  <si>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</si>
  <si>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</si>
  <si>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</si>
  <si>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</si>
  <si>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</si>
  <si>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</si>
  <si>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</si>
  <si>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</si>
  <si>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</si>
  <si>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</si>
  <si>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</si>
  <si>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</si>
  <si>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</si>
  <si>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</si>
  <si>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</si>
  <si>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</si>
  <si>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</si>
  <si>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</si>
  <si>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</si>
  <si>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</si>
  <si>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</si>
  <si>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</si>
  <si>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</si>
  <si>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</si>
  <si>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</si>
  <si>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</si>
  <si>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</si>
  <si>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</si>
  <si>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</si>
  <si>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</si>
  <si>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</si>
  <si>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</si>
  <si>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</si>
  <si>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</si>
  <si>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</si>
  <si>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</si>
  <si>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</si>
  <si>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</si>
  <si>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</si>
  <si>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</si>
  <si>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</si>
  <si>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</si>
  <si>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</si>
  <si>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</si>
  <si>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</si>
  <si>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</si>
  <si>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</si>
  <si>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</si>
  <si>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</si>
  <si>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</si>
  <si>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</si>
  <si>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</si>
  <si>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</si>
  <si>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</si>
  <si>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</si>
  <si>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</si>
  <si>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</si>
  <si>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</si>
  <si>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</si>
  <si>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</si>
  <si>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</si>
  <si>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</si>
  <si>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</si>
  <si>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</si>
  <si>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</si>
  <si>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</si>
  <si>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</si>
  <si>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</si>
  <si>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</si>
  <si>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</si>
  <si>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</si>
  <si>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</si>
  <si>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</si>
  <si>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</si>
  <si>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</si>
  <si>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</si>
  <si>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</si>
  <si>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</si>
  <si>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</si>
  <si>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</si>
  <si>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</si>
  <si>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</si>
  <si>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</si>
  <si>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</si>
  <si>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</si>
  <si>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</si>
  <si>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</si>
  <si>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</si>
  <si>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</si>
  <si>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</si>
  <si>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</si>
  <si>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</si>
  <si>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</si>
  <si>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</si>
  <si>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</si>
  <si>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</si>
  <si>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</si>
  <si>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</si>
  <si>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</si>
  <si>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</si>
  <si>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</si>
  <si>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</si>
  <si>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</si>
  <si>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</si>
  <si>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</si>
  <si>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</si>
  <si>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</si>
  <si>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</si>
  <si>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</si>
  <si>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</si>
  <si>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</si>
  <si>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</si>
  <si>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</si>
  <si>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</si>
  <si>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</si>
  <si>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</si>
  <si>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</si>
  <si>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</si>
  <si>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</si>
  <si>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</si>
  <si>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</si>
  <si>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</si>
  <si>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</si>
  <si>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</si>
  <si>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</si>
  <si>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</si>
  <si>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</si>
  <si>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</si>
  <si>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</si>
  <si>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</si>
  <si>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</si>
  <si>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</si>
  <si>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</si>
  <si>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</si>
  <si>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</si>
  <si>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</si>
  <si>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</si>
  <si>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</si>
  <si>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</si>
  <si>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</si>
  <si>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</si>
  <si>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</si>
  <si>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</si>
  <si>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</si>
  <si>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</si>
  <si>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</si>
  <si>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</si>
  <si>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</si>
  <si>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</si>
  <si>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</si>
  <si>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</si>
  <si>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</si>
  <si>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</si>
  <si>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</si>
  <si>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</si>
  <si>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</si>
  <si>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</si>
  <si>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</si>
  <si>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</si>
  <si>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</si>
  <si>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</si>
  <si>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</si>
  <si>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</si>
  <si>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</si>
  <si>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</si>
  <si>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</si>
  <si>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</si>
  <si>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</si>
  <si>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</si>
  <si>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</si>
  <si>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</si>
  <si>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</si>
  <si>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</si>
  <si>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</si>
  <si>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</si>
  <si>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</si>
  <si>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</si>
  <si>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</si>
  <si>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</si>
  <si>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</si>
  <si>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</si>
  <si>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</si>
  <si>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</si>
  <si>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</si>
  <si>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</si>
  <si>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</si>
  <si>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</si>
  <si>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</si>
  <si>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</si>
  <si>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</si>
  <si>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</si>
  <si>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</si>
  <si>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</si>
  <si>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</si>
  <si>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</si>
  <si>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</si>
  <si>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</si>
  <si>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</si>
  <si>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</si>
  <si>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</si>
  <si>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</si>
  <si>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</si>
  <si>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</si>
  <si>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</si>
  <si>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</si>
  <si>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</si>
  <si>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</si>
  <si>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</si>
  <si>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</si>
  <si>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</si>
  <si>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</si>
  <si>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</si>
  <si>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</si>
  <si>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</si>
  <si>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</si>
  <si>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</si>
  <si>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</si>
  <si>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</si>
  <si>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</si>
  <si>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</si>
  <si>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</si>
  <si>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</si>
  <si>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</si>
  <si>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</si>
  <si>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</si>
  <si>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</si>
  <si>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</si>
  <si>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</si>
  <si>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</si>
  <si>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</si>
  <si>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</si>
  <si>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</si>
  <si>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</si>
  <si>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</si>
  <si>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</si>
  <si>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</si>
  <si>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</si>
  <si>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</si>
  <si>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</si>
  <si>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</si>
  <si>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</si>
  <si>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</si>
  <si>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</si>
  <si>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</si>
  <si>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</si>
  <si>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</si>
  <si>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</si>
  <si>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</si>
  <si>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</si>
  <si>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</si>
  <si>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</si>
  <si>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</si>
  <si>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</si>
  <si>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</si>
  <si>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</si>
  <si>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</si>
  <si>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</si>
  <si>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</si>
  <si>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</si>
  <si>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</si>
  <si>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</si>
  <si>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</si>
  <si>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</si>
  <si>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</si>
  <si>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</si>
  <si>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</si>
  <si>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</si>
  <si>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</si>
  <si>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</si>
  <si>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</si>
  <si>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</si>
  <si>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</si>
  <si>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</si>
  <si>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</si>
  <si>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</si>
  <si>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</si>
  <si>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</si>
  <si>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</si>
  <si>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</si>
  <si>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</si>
  <si>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</si>
  <si>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</si>
  <si>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</si>
  <si>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</si>
  <si>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</si>
  <si>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</si>
  <si>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</si>
  <si>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</si>
  <si>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</si>
  <si>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</si>
  <si>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</si>
  <si>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</si>
  <si>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</si>
  <si>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</si>
  <si>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</si>
  <si>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</si>
  <si>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</si>
  <si>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</si>
  <si>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</si>
  <si>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</si>
  <si>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</si>
  <si>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</si>
  <si>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</si>
  <si>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</si>
  <si>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</si>
  <si>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</si>
  <si>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</si>
  <si>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</si>
  <si>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</si>
  <si>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</si>
  <si>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</si>
  <si>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</si>
  <si>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</si>
  <si>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</si>
  <si>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</si>
  <si>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</si>
  <si>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</si>
  <si>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</si>
  <si>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</si>
  <si>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</si>
  <si>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</si>
  <si>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</si>
  <si>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</si>
  <si>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</si>
  <si>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</si>
  <si>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</si>
  <si>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</si>
  <si>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</si>
  <si>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</si>
  <si>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</si>
  <si>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</si>
  <si>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</si>
  <si>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</si>
  <si>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</si>
  <si>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</si>
  <si>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</si>
  <si>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</si>
  <si>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</si>
  <si>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</si>
  <si>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</si>
  <si>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</si>
  <si>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</si>
  <si>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</si>
  <si>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</si>
  <si>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</si>
  <si>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</si>
  <si>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</si>
  <si>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</si>
  <si>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</si>
  <si>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</si>
  <si>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</si>
  <si>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</si>
  <si>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</si>
  <si>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</si>
  <si>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</si>
  <si>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</si>
  <si>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</si>
  <si>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</si>
  <si>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</si>
  <si>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</si>
  <si>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</si>
  <si>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</si>
  <si>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</si>
  <si>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</si>
  <si>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</si>
  <si>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</si>
  <si>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</si>
  <si>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</si>
  <si>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</si>
  <si>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</si>
  <si>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</si>
  <si>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</si>
  <si>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</si>
  <si>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</si>
  <si>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</si>
  <si>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</si>
  <si>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</si>
  <si>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</si>
  <si>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</si>
  <si>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</si>
  <si>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</si>
  <si>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</si>
  <si>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</si>
  <si>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</si>
  <si>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</si>
  <si>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</si>
  <si>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</si>
  <si>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</si>
  <si>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</si>
  <si>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</si>
  <si>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</si>
  <si>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</si>
  <si>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</si>
  <si>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</si>
  <si>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</si>
  <si>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</si>
  <si>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</si>
  <si>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</si>
  <si>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</si>
  <si>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</si>
  <si>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</si>
  <si>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</si>
  <si>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</si>
  <si>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</si>
  <si>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</si>
  <si>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</si>
  <si>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</si>
  <si>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</si>
  <si>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</si>
  <si>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</si>
  <si>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</si>
  <si>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</si>
  <si>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</si>
  <si>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</si>
  <si>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</si>
  <si>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</si>
  <si>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</si>
  <si>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</si>
  <si>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</si>
  <si>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</si>
  <si>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</si>
  <si>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</si>
  <si>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</si>
  <si>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</si>
  <si>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</si>
  <si>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</si>
  <si>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</si>
  <si>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</si>
  <si>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</si>
  <si>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</si>
  <si>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</si>
  <si>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</si>
  <si>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</si>
  <si>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</si>
  <si>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</si>
  <si>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</si>
  <si>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</si>
  <si>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</si>
  <si>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</si>
  <si>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</si>
  <si>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</si>
  <si>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</si>
  <si>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</si>
  <si>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</si>
  <si>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</si>
  <si>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</si>
  <si>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</si>
  <si>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</si>
  <si>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</si>
  <si>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</si>
  <si>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</si>
  <si>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</si>
  <si>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</si>
  <si>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</si>
  <si>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</si>
  <si>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</si>
  <si>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</si>
  <si>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</si>
  <si>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</si>
  <si>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</si>
  <si>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</si>
  <si>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</si>
  <si>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</si>
  <si>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</si>
  <si>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</si>
  <si>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</si>
  <si>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</si>
  <si>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</si>
  <si>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</si>
  <si>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</si>
  <si>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</si>
  <si>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</si>
  <si>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</si>
  <si>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</si>
  <si>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</si>
  <si>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</si>
  <si>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</si>
  <si>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</si>
  <si>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</si>
  <si>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</si>
  <si>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</si>
  <si>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</si>
  <si>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</si>
  <si>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</si>
  <si>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</si>
  <si>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</si>
  <si>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</si>
  <si>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</si>
  <si>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</si>
  <si>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</si>
  <si>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</si>
  <si>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</si>
  <si>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</si>
  <si>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</si>
  <si>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</si>
  <si>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</si>
  <si>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</si>
  <si>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</si>
  <si>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</si>
  <si>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</si>
  <si>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</si>
  <si>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</si>
  <si>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</si>
  <si>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</si>
  <si>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</si>
  <si>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</si>
  <si>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</si>
  <si>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</si>
  <si>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</si>
  <si>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</si>
  <si>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</si>
  <si>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</si>
  <si>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</si>
  <si>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</si>
  <si>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</si>
  <si>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</si>
  <si>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</si>
  <si>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</si>
  <si>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</si>
  <si>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</si>
  <si>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</si>
  <si>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</si>
  <si>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</si>
  <si>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</si>
  <si>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</si>
  <si>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</si>
  <si>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</si>
  <si>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</si>
  <si>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</si>
  <si>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</si>
  <si>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</si>
  <si>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</si>
  <si>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</si>
  <si>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</si>
  <si>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</si>
  <si>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</si>
  <si>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</si>
  <si>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</si>
  <si>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</si>
  <si>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</si>
  <si>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</si>
  <si>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</si>
  <si>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</si>
  <si>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</si>
  <si>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</si>
  <si>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</si>
  <si>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</si>
  <si>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</si>
  <si>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</si>
  <si>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</si>
  <si>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</si>
  <si>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</si>
  <si>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</si>
  <si>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</si>
  <si>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</si>
  <si>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</si>
  <si>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</si>
  <si>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</si>
  <si>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</si>
  <si>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</si>
  <si>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</si>
  <si>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</si>
  <si>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</si>
  <si>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</si>
  <si>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</si>
  <si>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</si>
  <si>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</si>
  <si>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</si>
  <si>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</si>
  <si>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</si>
  <si>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</si>
  <si>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</si>
  <si>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</si>
  <si>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</si>
  <si>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</si>
  <si>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</si>
  <si>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</si>
  <si>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</si>
  <si>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</si>
  <si>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</si>
  <si>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</si>
  <si>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</si>
  <si>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</si>
  <si>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</si>
  <si>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</si>
  <si>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</si>
  <si>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</si>
  <si>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</si>
  <si>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</si>
  <si>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</si>
  <si>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</si>
  <si>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</si>
  <si>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</si>
  <si>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</si>
  <si>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</si>
  <si>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</si>
  <si>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</si>
  <si>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</si>
  <si>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</si>
  <si>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</si>
  <si>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</si>
  <si>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</si>
  <si>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</si>
  <si>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</si>
  <si>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</si>
  <si>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</si>
  <si>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</si>
  <si>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</si>
  <si>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</si>
  <si>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</si>
  <si>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</si>
  <si>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</si>
  <si>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</si>
  <si>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</si>
  <si>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</si>
  <si>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</si>
  <si>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</si>
  <si>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</si>
  <si>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</si>
  <si>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</si>
  <si>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</si>
  <si>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</si>
  <si>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</si>
  <si>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</si>
  <si>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</si>
  <si>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</si>
  <si>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</si>
  <si>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</si>
  <si>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</si>
  <si>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</si>
  <si>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</si>
  <si>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</si>
  <si>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</si>
  <si>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</si>
  <si>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</si>
  <si>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</si>
  <si>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</si>
  <si>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</si>
  <si>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</si>
  <si>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</si>
  <si>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</si>
  <si>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</si>
  <si>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</si>
  <si>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</si>
  <si>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</si>
  <si>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</si>
  <si>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</si>
  <si>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</si>
  <si>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</si>
  <si>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</si>
  <si>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</si>
  <si>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</si>
  <si>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</si>
  <si>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</si>
  <si>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</si>
  <si>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</si>
  <si>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</si>
  <si>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</si>
  <si>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</si>
  <si>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</si>
  <si>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</si>
  <si>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</si>
  <si>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</si>
  <si>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</si>
  <si>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</si>
  <si>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</si>
  <si>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</si>
  <si>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</si>
  <si>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</si>
  <si>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</si>
  <si>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</si>
  <si>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</si>
  <si>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</si>
  <si>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</si>
  <si>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</si>
  <si>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</si>
  <si>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</si>
  <si>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</si>
  <si>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</si>
  <si>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</si>
  <si>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</si>
  <si>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</si>
  <si>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</si>
  <si>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</si>
  <si>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</si>
  <si>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</si>
  <si>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</si>
  <si>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</si>
  <si>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</si>
  <si>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</si>
  <si>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</si>
  <si>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</si>
  <si>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</si>
  <si>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</si>
  <si>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</si>
  <si>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</si>
  <si>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</si>
  <si>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</si>
  <si>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</si>
  <si>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</si>
  <si>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</si>
  <si>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</si>
  <si>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</si>
  <si>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</si>
  <si>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</si>
  <si>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</si>
  <si>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</si>
  <si>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</si>
  <si>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</si>
  <si>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</si>
  <si>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</si>
  <si>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</si>
  <si>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</si>
  <si>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</si>
  <si>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</si>
  <si>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</si>
  <si>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</si>
  <si>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</si>
  <si>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</si>
  <si>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</si>
  <si>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</si>
  <si>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</si>
  <si>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</si>
  <si>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</si>
  <si>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</si>
  <si>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</si>
  <si>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</si>
  <si>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</si>
  <si>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</si>
  <si>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</si>
  <si>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</si>
  <si>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</si>
  <si>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</si>
  <si>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</si>
  <si>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</si>
  <si>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</si>
  <si>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</si>
  <si>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</si>
  <si>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</si>
  <si>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</si>
  <si>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</si>
  <si>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</si>
  <si>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</si>
  <si>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</si>
  <si>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</si>
  <si>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</si>
  <si>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</si>
  <si>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</si>
  <si>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</si>
  <si>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</si>
  <si>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</si>
  <si>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</si>
  <si>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</si>
  <si>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</si>
  <si>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</si>
  <si>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</si>
  <si>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</si>
  <si>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</si>
  <si>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</si>
  <si>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</si>
  <si>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</si>
  <si>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</si>
  <si>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</si>
  <si>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</si>
  <si>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</si>
  <si>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</si>
  <si>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</si>
  <si>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</si>
  <si>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</si>
  <si>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</si>
  <si>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</si>
  <si>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</si>
  <si>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</si>
  <si>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</si>
  <si>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</si>
  <si>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</si>
  <si>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</si>
  <si>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</si>
  <si>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</si>
  <si>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</si>
  <si>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</si>
  <si>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</si>
  <si>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</si>
  <si>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</si>
  <si>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</si>
  <si>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</si>
  <si>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</si>
  <si>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</si>
  <si>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</si>
  <si>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</si>
  <si>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</si>
  <si>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</si>
  <si>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</si>
  <si>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</si>
  <si>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</si>
  <si>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</si>
  <si>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</si>
  <si>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</si>
  <si>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</si>
  <si>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</si>
  <si>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</si>
  <si>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</si>
  <si>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</si>
  <si>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</si>
  <si>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</si>
  <si>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</si>
  <si>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</si>
  <si>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</si>
  <si>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</si>
  <si>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</si>
  <si>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</si>
  <si>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</si>
  <si>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</si>
  <si>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</si>
  <si>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</si>
  <si>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</si>
  <si>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</si>
  <si>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</si>
  <si>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</si>
  <si>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</si>
  <si>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</si>
  <si>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</si>
  <si>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</si>
  <si>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</si>
  <si>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</si>
  <si>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</si>
  <si>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</si>
  <si>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</si>
  <si>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</si>
  <si>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</si>
  <si>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</si>
  <si>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</si>
  <si>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</si>
  <si>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</si>
  <si>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</si>
  <si>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</si>
  <si>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</si>
  <si>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</si>
  <si>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</si>
  <si>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</si>
  <si>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</si>
  <si>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</si>
  <si>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</si>
  <si>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</si>
  <si>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</si>
  <si>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</si>
  <si>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</si>
  <si>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</si>
  <si>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</si>
  <si>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</si>
  <si>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</si>
  <si>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</si>
  <si>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</si>
  <si>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</si>
  <si>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</si>
  <si>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</si>
  <si>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</si>
  <si>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</si>
  <si>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</si>
  <si>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</si>
  <si>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</si>
  <si>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</si>
  <si>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</si>
  <si>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</si>
  <si>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</si>
  <si>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</si>
  <si>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</si>
  <si>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</si>
  <si>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</si>
  <si>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</si>
  <si>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</si>
  <si>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</si>
  <si>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</si>
  <si>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</si>
  <si>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</si>
  <si>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</si>
  <si>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</si>
  <si>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</si>
  <si>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</si>
  <si>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</si>
  <si>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</si>
  <si>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</si>
  <si>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</si>
  <si>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</si>
  <si>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</si>
  <si>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</si>
  <si>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</si>
  <si>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</si>
  <si>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</si>
  <si>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</si>
  <si>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</si>
  <si>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</si>
  <si>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</si>
  <si>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</si>
  <si>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</si>
  <si>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</si>
  <si>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</si>
  <si>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</si>
  <si>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</si>
  <si>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</si>
  <si>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</si>
  <si>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</si>
  <si>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</si>
  <si>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</si>
  <si>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</si>
  <si>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</si>
  <si>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</si>
  <si>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</si>
  <si>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</si>
  <si>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</si>
  <si>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</si>
  <si>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</si>
  <si>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</si>
  <si>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</si>
  <si>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</si>
  <si>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</si>
  <si>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</si>
  <si>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</si>
  <si>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</si>
  <si>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</si>
  <si>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</si>
  <si>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</si>
  <si>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</si>
  <si>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</si>
  <si>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</si>
  <si>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</si>
  <si>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</si>
  <si>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</si>
  <si>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</si>
  <si>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</si>
  <si>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</si>
  <si>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</si>
  <si>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</si>
  <si>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</si>
  <si>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</si>
  <si>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</si>
  <si>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</si>
  <si>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</si>
  <si>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</si>
  <si>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</si>
  <si>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</si>
  <si>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</si>
  <si>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</si>
  <si>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</si>
  <si>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</si>
  <si>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</si>
  <si>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</si>
  <si>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</si>
  <si>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</si>
  <si>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</si>
  <si>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</si>
  <si>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</si>
  <si>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</si>
  <si>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</si>
  <si>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</si>
  <si>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</si>
  <si>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</si>
  <si>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</si>
  <si>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</si>
  <si>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</si>
  <si>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</si>
  <si>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</si>
  <si>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</si>
  <si>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</si>
  <si>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</si>
  <si>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</si>
  <si>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</si>
  <si>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</si>
  <si>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</si>
  <si>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</si>
  <si>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</si>
  <si>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</si>
  <si>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</si>
  <si>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</si>
  <si>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</si>
  <si>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</si>
  <si>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</si>
  <si>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</si>
  <si>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</si>
  <si>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</si>
  <si>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</si>
  <si>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</si>
  <si>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</si>
  <si>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</si>
  <si>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</si>
  <si>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</si>
  <si>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</si>
  <si>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</si>
  <si>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</si>
  <si>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</si>
  <si>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</si>
  <si>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</si>
  <si>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</si>
  <si>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</si>
  <si>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</si>
  <si>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</si>
  <si>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</si>
  <si>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</si>
  <si>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</si>
  <si>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</si>
  <si>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</si>
  <si>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</si>
  <si>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</si>
  <si>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</si>
  <si>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</si>
  <si>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</si>
  <si>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</si>
  <si>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</si>
  <si>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</si>
  <si>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</si>
  <si>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</si>
  <si>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</si>
  <si>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</si>
  <si>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</si>
  <si>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</si>
  <si>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</si>
  <si>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</si>
  <si>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</si>
  <si>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</si>
  <si>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</si>
  <si>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</si>
  <si>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</si>
  <si>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</si>
  <si>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</si>
  <si>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</si>
  <si>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</si>
  <si>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</si>
  <si>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</si>
  <si>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</si>
  <si>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</si>
  <si>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</si>
  <si>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</si>
  <si>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</si>
  <si>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</si>
  <si>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</si>
  <si>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</si>
  <si>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</si>
  <si>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</si>
  <si>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</si>
  <si>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</si>
  <si>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</si>
  <si>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</si>
  <si>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</si>
  <si>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</si>
  <si>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</si>
  <si>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</si>
  <si>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</si>
  <si>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</si>
  <si>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</si>
  <si>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</si>
  <si>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</si>
  <si>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</si>
  <si>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</si>
  <si>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</si>
  <si>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</si>
  <si>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</si>
  <si>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</si>
  <si>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</si>
  <si>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</si>
  <si>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</si>
  <si>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</si>
  <si>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</si>
  <si>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</si>
  <si>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</si>
  <si>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</si>
  <si>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</si>
  <si>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</si>
  <si>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</si>
  <si>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</si>
  <si>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</si>
  <si>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</si>
  <si>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</si>
  <si>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</si>
  <si>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</si>
  <si>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</si>
  <si>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</si>
  <si>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</si>
  <si>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</si>
  <si>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</si>
  <si>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</si>
  <si>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</si>
  <si>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</si>
  <si>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</si>
  <si>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</si>
  <si>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</si>
  <si>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</si>
  <si>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</si>
  <si>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</si>
  <si>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</si>
  <si>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</si>
  <si>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</si>
  <si>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</si>
  <si>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</si>
  <si>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</si>
  <si>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</si>
  <si>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</si>
  <si>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</si>
  <si>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</si>
  <si>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</si>
  <si>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</si>
  <si>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</si>
  <si>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</si>
  <si>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</si>
  <si>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</si>
  <si>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</si>
  <si>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</si>
  <si>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</si>
  <si>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</si>
  <si>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</si>
  <si>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</si>
  <si>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</si>
  <si>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</si>
  <si>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</si>
  <si>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</si>
  <si>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</si>
  <si>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</si>
  <si>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</si>
  <si>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</si>
  <si>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</si>
  <si>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</si>
  <si>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</si>
  <si>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</si>
  <si>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</si>
  <si>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</si>
  <si>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</si>
  <si>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</si>
  <si>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</si>
  <si>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</si>
  <si>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</si>
  <si>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</si>
  <si>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</si>
  <si>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</si>
  <si>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</si>
  <si>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</si>
  <si>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</si>
  <si>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</si>
  <si>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</si>
  <si>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</si>
  <si>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</si>
  <si>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</si>
  <si>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</si>
  <si>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</si>
  <si>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</si>
  <si>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</si>
  <si>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</si>
  <si>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</si>
  <si>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</si>
  <si>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</si>
  <si>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</si>
  <si>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</si>
  <si>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</si>
  <si>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</si>
  <si>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</si>
  <si>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</si>
  <si>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</si>
  <si>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</si>
  <si>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</si>
  <si>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</si>
  <si>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</si>
  <si>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</si>
  <si>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</si>
  <si>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</si>
  <si>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</si>
  <si>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</si>
  <si>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</si>
  <si>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</si>
  <si>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</si>
  <si>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</si>
  <si>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</si>
  <si>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</si>
  <si>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</si>
  <si>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</si>
  <si>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</si>
  <si>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</si>
  <si>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</si>
  <si>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</si>
  <si>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</si>
  <si>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</si>
  <si>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</si>
  <si>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</si>
  <si>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</si>
  <si>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</si>
  <si>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</si>
  <si>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</si>
  <si>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</si>
  <si>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</si>
  <si>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</si>
  <si>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</si>
  <si>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</si>
  <si>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</si>
  <si>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</si>
  <si>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</si>
  <si>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</si>
  <si>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</si>
  <si>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</si>
  <si>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</si>
  <si>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</si>
  <si>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</si>
  <si>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</si>
  <si>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</si>
  <si>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</si>
  <si>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</si>
  <si>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</si>
  <si>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</si>
  <si>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</si>
  <si>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</si>
  <si>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</si>
  <si>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</si>
  <si>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</si>
  <si>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</si>
  <si>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</si>
  <si>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</si>
  <si>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</si>
  <si>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</si>
  <si>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</si>
  <si>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</si>
  <si>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</si>
  <si>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</si>
  <si>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</si>
  <si>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</si>
  <si>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</si>
  <si>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</si>
  <si>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</si>
  <si>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</si>
  <si>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</si>
  <si>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</si>
  <si>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</si>
  <si>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</si>
  <si>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</si>
  <si>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</si>
  <si>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</si>
  <si>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</si>
  <si>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</si>
  <si>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</si>
  <si>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</si>
  <si>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</si>
  <si>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</si>
  <si>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</si>
  <si>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</si>
  <si>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</si>
  <si>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</si>
  <si>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</si>
  <si>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</si>
  <si>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</si>
  <si>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</si>
  <si>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</si>
  <si>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</si>
  <si>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</si>
  <si>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</si>
  <si>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</si>
  <si>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</si>
  <si>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</si>
  <si>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</si>
  <si>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</si>
  <si>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</si>
  <si>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</si>
  <si>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</si>
  <si>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</si>
  <si>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</si>
  <si>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</si>
  <si>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</si>
  <si>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</si>
  <si>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</si>
  <si>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</si>
  <si>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</si>
  <si>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</si>
  <si>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</si>
  <si>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</si>
  <si>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</si>
  <si>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</si>
  <si>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</si>
  <si>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</si>
  <si>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</si>
  <si>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</si>
  <si>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</si>
  <si>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</si>
  <si>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</si>
  <si>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</si>
  <si>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</si>
  <si>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</si>
  <si>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</si>
  <si>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</si>
  <si>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</si>
  <si>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</si>
  <si>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</si>
  <si>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</si>
  <si>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</si>
  <si>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</si>
  <si>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</si>
  <si>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</si>
  <si>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</si>
  <si>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</si>
  <si>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</si>
  <si>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</si>
  <si>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</si>
  <si>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</si>
  <si>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</si>
  <si>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</si>
  <si>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</si>
  <si>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</si>
  <si>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</si>
  <si>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</si>
  <si>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</si>
  <si>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</si>
  <si>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</si>
  <si>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</si>
  <si>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</si>
  <si>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</si>
  <si>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</si>
  <si>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</si>
  <si>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</si>
  <si>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</si>
  <si>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</si>
  <si>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</si>
  <si>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</si>
  <si>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</si>
  <si>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</si>
  <si>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</si>
  <si>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</si>
  <si>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</si>
  <si>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</si>
  <si>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</si>
  <si>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</si>
  <si>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</si>
  <si>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</si>
  <si>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</si>
  <si>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</si>
  <si>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</si>
  <si>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</si>
  <si>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</si>
  <si>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</si>
  <si>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</si>
  <si>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</si>
  <si>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</si>
  <si>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</si>
  <si>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</si>
  <si>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</si>
  <si>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</si>
  <si>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</si>
  <si>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</si>
  <si>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</si>
  <si>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</si>
  <si>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</si>
  <si>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</si>
  <si>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</si>
  <si>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</si>
  <si>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</si>
  <si>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</si>
  <si>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</si>
  <si>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</si>
  <si>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</si>
  <si>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</si>
  <si>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</si>
  <si>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</si>
  <si>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</si>
  <si>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</si>
  <si>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</si>
  <si>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</si>
  <si>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</si>
  <si>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</si>
  <si>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</si>
  <si>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</si>
  <si>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</si>
  <si>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</si>
  <si>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</si>
  <si>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</si>
  <si>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</si>
  <si>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</si>
  <si>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</si>
  <si>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</si>
  <si>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</si>
  <si>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</si>
  <si>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</si>
  <si>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</si>
  <si>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</si>
  <si>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</si>
  <si>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</si>
  <si>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</si>
  <si>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</si>
  <si>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</si>
  <si>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</si>
  <si>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</si>
  <si>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</si>
  <si>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</si>
  <si>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</si>
  <si>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</si>
  <si>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</si>
  <si>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</si>
  <si>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</si>
  <si>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</si>
  <si>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</si>
  <si>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</si>
  <si>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</si>
  <si>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</si>
  <si>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</si>
  <si>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</si>
  <si>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</si>
  <si>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</si>
  <si>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</si>
  <si>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</si>
  <si>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</si>
  <si>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</si>
  <si>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</si>
  <si>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</si>
  <si>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</si>
  <si>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</si>
  <si>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</si>
  <si>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</si>
  <si>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</si>
  <si>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</si>
  <si>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</si>
  <si>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</si>
  <si>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</si>
  <si>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</si>
  <si>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</si>
  <si>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</si>
  <si>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</si>
  <si>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</si>
  <si>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</si>
  <si>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</si>
  <si>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</si>
  <si>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</si>
  <si>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</si>
  <si>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</si>
  <si>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</si>
  <si>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</si>
  <si>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</si>
  <si>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</si>
  <si>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</si>
  <si>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</si>
  <si>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</si>
  <si>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</si>
  <si>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</si>
  <si>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</si>
  <si>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</si>
  <si>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</si>
  <si>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</si>
  <si>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</si>
  <si>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</si>
  <si>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</si>
  <si>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</si>
  <si>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</si>
  <si>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</si>
  <si>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</si>
  <si>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</si>
  <si>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</si>
  <si>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</si>
  <si>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</si>
  <si>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</si>
  <si>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</si>
  <si>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</si>
  <si>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</si>
  <si>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</si>
  <si>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</si>
  <si>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</si>
  <si>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</si>
  <si>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</si>
  <si>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</si>
  <si>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</si>
  <si>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</si>
  <si>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</si>
  <si>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</si>
  <si>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</si>
  <si>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</si>
  <si>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</si>
  <si>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</si>
  <si>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</si>
  <si>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</si>
  <si>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</si>
  <si>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</si>
  <si>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</si>
  <si>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</si>
  <si>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</si>
  <si>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</si>
  <si>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</si>
  <si>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</si>
  <si>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</si>
  <si>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</si>
  <si>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</si>
  <si>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</si>
  <si>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</si>
  <si>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</si>
  <si>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</si>
  <si>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</si>
  <si>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</si>
  <si>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</si>
  <si>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</si>
  <si>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</si>
  <si>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</si>
  <si>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</si>
  <si>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</si>
  <si>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</si>
  <si>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</si>
  <si>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</si>
  <si>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</si>
  <si>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</si>
  <si>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</si>
  <si>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</si>
  <si>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</si>
  <si>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</si>
  <si>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</si>
  <si>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</si>
  <si>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</si>
  <si>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</si>
  <si>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</si>
  <si>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</si>
  <si>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</si>
  <si>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</si>
  <si>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</si>
  <si>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</si>
  <si>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</si>
  <si>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</si>
  <si>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</si>
  <si>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</si>
  <si>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</si>
  <si>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</si>
  <si>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</si>
  <si>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</si>
  <si>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</si>
  <si>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</si>
  <si>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</si>
  <si>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</si>
  <si>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</si>
  <si>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</si>
  <si>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</si>
  <si>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</si>
  <si>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</si>
  <si>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</si>
  <si>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</si>
  <si>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</si>
  <si>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</si>
  <si>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</si>
  <si>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</si>
  <si>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</si>
  <si>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</si>
  <si>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</si>
  <si>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</si>
  <si>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</si>
  <si>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</si>
  <si>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</si>
  <si>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</si>
  <si>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</si>
  <si>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</si>
  <si>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</si>
  <si>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</si>
  <si>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</si>
  <si>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</si>
  <si>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</si>
  <si>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</si>
  <si>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</si>
  <si>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</si>
  <si>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</si>
  <si>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</si>
  <si>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</si>
  <si>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</si>
  <si>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</si>
  <si>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</si>
  <si>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</si>
  <si>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</si>
  <si>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</si>
  <si>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</si>
  <si>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</si>
  <si>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</si>
  <si>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</si>
  <si>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</si>
  <si>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</si>
  <si>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</si>
  <si>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</si>
  <si>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</si>
  <si>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</si>
  <si>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</si>
  <si>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</si>
  <si>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</si>
  <si>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</si>
  <si>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</si>
  <si>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</si>
  <si>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</si>
  <si>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</si>
  <si>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</si>
  <si>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</si>
  <si>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</si>
  <si>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</si>
  <si>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</si>
  <si>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</si>
  <si>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</si>
  <si>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</si>
  <si>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</si>
  <si>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</si>
  <si>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</si>
  <si>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</si>
  <si>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</si>
  <si>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</si>
  <si>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</si>
  <si>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</si>
  <si>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</si>
  <si>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</si>
  <si>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</si>
  <si>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</si>
  <si>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</si>
  <si>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</si>
  <si>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</si>
  <si>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</si>
  <si>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</si>
  <si>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</si>
  <si>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</si>
  <si>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</si>
  <si>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</si>
  <si>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</si>
  <si>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</si>
  <si>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</si>
  <si>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</si>
  <si>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</si>
  <si>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</si>
  <si>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</si>
  <si>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</si>
  <si>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</si>
  <si>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</si>
  <si>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</si>
  <si>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</si>
  <si>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</si>
  <si>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</si>
  <si>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</si>
  <si>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</si>
  <si>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</si>
  <si>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</si>
  <si>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</si>
  <si>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</si>
  <si>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</si>
  <si>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</si>
  <si>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</si>
  <si>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</si>
  <si>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</si>
  <si>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</si>
  <si>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</si>
  <si>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</si>
  <si>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</si>
  <si>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</si>
  <si>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</si>
  <si>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</si>
  <si>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</si>
  <si>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</si>
  <si>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</si>
  <si>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</si>
  <si>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</si>
  <si>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</si>
  <si>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</si>
  <si>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</si>
  <si>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</si>
  <si>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</si>
  <si>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</si>
  <si>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</si>
  <si>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</si>
  <si>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</si>
  <si>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</si>
  <si>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</si>
  <si>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</si>
  <si>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</si>
  <si>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</si>
  <si>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</si>
  <si>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</si>
  <si>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</si>
  <si>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</si>
  <si>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</si>
  <si>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</si>
  <si>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</si>
  <si>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</si>
  <si>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</si>
  <si>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</si>
  <si>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</si>
  <si>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</si>
  <si>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</si>
  <si>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</si>
  <si>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</si>
  <si>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</si>
  <si>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</si>
  <si>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</si>
  <si>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</si>
  <si>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</si>
  <si>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</si>
  <si>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</si>
  <si>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</si>
  <si>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</si>
  <si>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</si>
  <si>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</si>
  <si>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</si>
  <si>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</si>
  <si>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</si>
  <si>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</si>
  <si>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</si>
  <si>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</si>
  <si>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</si>
  <si>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</si>
  <si>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</si>
  <si>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</si>
  <si>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</si>
  <si>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</si>
  <si>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</si>
  <si>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</si>
  <si>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</si>
  <si>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</si>
  <si>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</si>
  <si>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</si>
  <si>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</si>
  <si>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</si>
  <si>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</si>
  <si>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</si>
  <si>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</si>
  <si>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</si>
  <si>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</si>
  <si>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</si>
  <si>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</si>
  <si>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</si>
  <si>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</si>
  <si>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</si>
  <si>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</si>
  <si>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</si>
  <si>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</si>
  <si>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</si>
  <si>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</si>
  <si>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</si>
  <si>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</si>
  <si>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</si>
  <si>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</si>
  <si>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</si>
  <si>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</si>
  <si>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</si>
  <si>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</si>
  <si>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</si>
  <si>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</si>
  <si>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</si>
  <si>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</si>
  <si>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</si>
  <si>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</si>
  <si>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</si>
  <si>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</si>
  <si>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</si>
  <si>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</si>
  <si>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</si>
  <si>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</si>
  <si>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</si>
  <si>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</si>
  <si>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</si>
  <si>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</si>
  <si>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</si>
  <si>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</si>
  <si>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</si>
  <si>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</si>
  <si>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</si>
  <si>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</si>
  <si>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</si>
  <si>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</si>
  <si>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</si>
  <si>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</si>
  <si>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</si>
  <si>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</si>
  <si>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</si>
  <si>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</si>
  <si>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</si>
  <si>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</si>
  <si>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</si>
  <si>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</si>
  <si>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</si>
  <si>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</si>
  <si>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</si>
  <si>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</si>
  <si>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</si>
  <si>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</si>
  <si>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</si>
  <si>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</si>
  <si>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</si>
  <si>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</si>
  <si>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</si>
  <si>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</si>
  <si>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</si>
  <si>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</si>
  <si>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</si>
  <si>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</si>
  <si>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</si>
  <si>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</si>
  <si>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</si>
  <si>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</si>
  <si>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</si>
  <si>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</si>
  <si>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</si>
  <si>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</si>
  <si>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</si>
  <si>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</si>
  <si>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</si>
  <si>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</si>
  <si>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</si>
  <si>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</si>
  <si>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</si>
  <si>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</si>
  <si>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</si>
  <si>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</si>
  <si>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</si>
  <si>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</si>
  <si>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</si>
  <si>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</si>
  <si>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</si>
  <si>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</si>
  <si>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</si>
  <si>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</si>
  <si>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</si>
  <si>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</si>
  <si>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</si>
  <si>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</si>
  <si>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</si>
  <si>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</si>
  <si>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</si>
  <si>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</si>
  <si>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</si>
  <si>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</si>
  <si>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</si>
  <si>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</si>
  <si>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</si>
  <si>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</si>
  <si>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</si>
  <si>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</si>
  <si>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</si>
  <si>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</si>
  <si>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</si>
  <si>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</si>
  <si>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</si>
  <si>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</si>
  <si>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</si>
  <si>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</si>
  <si>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</si>
  <si>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</si>
  <si>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</si>
  <si>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</si>
  <si>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</si>
  <si>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</si>
  <si>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</si>
  <si>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</si>
  <si>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</si>
  <si>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</si>
  <si>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</si>
  <si>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</si>
  <si>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</si>
  <si>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</si>
  <si>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</si>
  <si>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</si>
  <si>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</si>
  <si>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</si>
  <si>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</si>
  <si>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</si>
  <si>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</si>
  <si>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</si>
  <si>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</si>
  <si>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</si>
  <si>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</si>
  <si>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</si>
  <si>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</si>
  <si>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</si>
  <si>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</si>
  <si>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</si>
  <si>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</si>
  <si>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</si>
  <si>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</si>
  <si>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</si>
  <si>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</si>
  <si>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</si>
  <si>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</si>
  <si>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</si>
  <si>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</si>
  <si>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</si>
  <si>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</si>
  <si>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</si>
  <si>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</si>
  <si>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</si>
  <si>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</si>
  <si>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</si>
  <si>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</si>
  <si>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</si>
  <si>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</si>
  <si>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</si>
  <si>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</si>
  <si>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</si>
  <si>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</si>
  <si>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</si>
  <si>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</si>
  <si>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</si>
  <si>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</si>
  <si>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</si>
  <si>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</si>
  <si>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</si>
  <si>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</si>
  <si>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</si>
  <si>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</si>
  <si>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</si>
  <si>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</si>
  <si>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</si>
  <si>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</si>
  <si>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</si>
  <si>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</si>
  <si>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</si>
  <si>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</si>
  <si>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</si>
  <si>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</si>
  <si>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</si>
  <si>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</si>
  <si>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</si>
  <si>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</si>
  <si>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</si>
  <si>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</si>
  <si>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</si>
  <si>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</si>
  <si>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</si>
  <si>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</si>
  <si>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</si>
  <si>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</si>
  <si>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</si>
  <si>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</si>
  <si>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</si>
  <si>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</si>
  <si>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</si>
  <si>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</si>
  <si>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</si>
  <si>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</si>
  <si>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</si>
  <si>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</si>
  <si>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</si>
  <si>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</si>
  <si>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</si>
  <si>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</si>
  <si>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</si>
  <si>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</si>
  <si>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</si>
  <si>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</si>
  <si>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</si>
  <si>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</si>
  <si>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</si>
  <si>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</si>
  <si>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</si>
  <si>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</si>
  <si>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</si>
  <si>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</si>
  <si>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</si>
  <si>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</si>
  <si>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</si>
  <si>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</si>
  <si>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</si>
  <si>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</si>
  <si>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</si>
  <si>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</si>
  <si>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</si>
  <si>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</si>
  <si>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</si>
  <si>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</si>
  <si>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</si>
  <si>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</si>
  <si>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</si>
  <si>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</si>
  <si>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</si>
  <si>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</si>
  <si>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</si>
  <si>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</si>
  <si>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</si>
  <si>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</si>
  <si>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</si>
  <si>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</si>
  <si>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</si>
  <si>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</si>
  <si>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</si>
  <si>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</si>
  <si>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</si>
  <si>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</si>
  <si>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</si>
  <si>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</si>
  <si>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</si>
  <si>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</si>
  <si>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</si>
  <si>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</si>
  <si>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</si>
  <si>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</si>
  <si>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</si>
  <si>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</si>
  <si>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</si>
  <si>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</si>
  <si>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</si>
  <si>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</si>
  <si>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</si>
  <si>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</si>
  <si>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</si>
  <si>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</si>
  <si>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</si>
  <si>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</si>
  <si>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</si>
  <si>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</si>
  <si>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</si>
  <si>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</si>
  <si>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</si>
  <si>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</si>
  <si>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</si>
  <si>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</si>
  <si>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</si>
  <si>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</si>
  <si>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</si>
  <si>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</si>
  <si>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</si>
  <si>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</si>
  <si>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</si>
  <si>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</si>
  <si>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</si>
  <si>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</si>
  <si>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</si>
  <si>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</si>
  <si>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</si>
  <si>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</si>
  <si>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</si>
  <si>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</si>
  <si>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</si>
  <si>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</si>
  <si>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</si>
  <si>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</si>
  <si>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</si>
  <si>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</si>
  <si>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</si>
  <si>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</si>
  <si>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</si>
  <si>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</si>
  <si>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</si>
  <si>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</si>
  <si>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</si>
  <si>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</si>
  <si>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</si>
  <si>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</si>
  <si>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</si>
  <si>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</si>
  <si>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</si>
  <si>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</si>
  <si>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</si>
  <si>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</si>
  <si>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</si>
  <si>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</si>
  <si>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</si>
  <si>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</si>
  <si>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</si>
  <si>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</si>
  <si>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</si>
  <si>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</si>
  <si>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</si>
  <si>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</si>
  <si>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</si>
  <si>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</si>
  <si>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</si>
  <si>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</si>
  <si>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</si>
  <si>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</si>
  <si>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</si>
  <si>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</si>
  <si>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</si>
  <si>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</si>
  <si>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</si>
  <si>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</si>
  <si>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</si>
  <si>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</si>
  <si>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</si>
  <si>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</si>
  <si>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</si>
  <si>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</si>
  <si>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</si>
  <si>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</si>
  <si>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</si>
  <si>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</si>
  <si>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</si>
  <si>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</si>
  <si>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</si>
  <si>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</si>
  <si>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</si>
  <si>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</si>
  <si>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</si>
  <si>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</si>
  <si>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</si>
  <si>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</si>
  <si>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</si>
  <si>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</si>
  <si>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</si>
  <si>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</si>
  <si>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</si>
  <si>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</si>
  <si>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</si>
  <si>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</si>
  <si>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</si>
  <si>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</si>
  <si>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</si>
  <si>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</si>
  <si>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</si>
  <si>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</si>
  <si>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</si>
  <si>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</si>
  <si>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</si>
  <si>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</si>
  <si>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</si>
  <si>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</si>
  <si>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</si>
  <si>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</si>
  <si>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</si>
  <si>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</si>
  <si>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</si>
  <si>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</si>
  <si>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</si>
  <si>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</si>
  <si>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</si>
  <si>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</si>
  <si>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</si>
  <si>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</si>
  <si>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</si>
  <si>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</si>
  <si>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</si>
  <si>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</si>
  <si>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</si>
  <si>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</si>
  <si>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</si>
  <si>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</si>
  <si>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</si>
  <si>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</si>
  <si>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</si>
  <si>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</si>
  <si>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</si>
  <si>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</si>
  <si>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</si>
  <si>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</si>
  <si>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</si>
  <si>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</si>
  <si>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</si>
  <si>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</si>
  <si>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</si>
  <si>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</si>
  <si>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</si>
  <si>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</si>
  <si>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</si>
  <si>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</si>
  <si>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</si>
  <si>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</si>
  <si>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</si>
  <si>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</si>
  <si>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</si>
  <si>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</si>
  <si>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</si>
  <si>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</si>
  <si>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</si>
  <si>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</si>
  <si>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</si>
  <si>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</si>
  <si>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</si>
  <si>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</si>
  <si>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</si>
  <si>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</si>
  <si>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</si>
  <si>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</si>
  <si>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</si>
  <si>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</si>
  <si>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</si>
  <si>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</si>
  <si>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</si>
  <si>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</si>
  <si>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</si>
  <si>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</si>
  <si>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</si>
  <si>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</si>
  <si>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</si>
  <si>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</si>
  <si>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</si>
  <si>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</si>
  <si>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</si>
  <si>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</si>
  <si>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</si>
  <si>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</si>
  <si>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</si>
  <si>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</si>
  <si>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</si>
  <si>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</si>
  <si>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</si>
  <si>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</si>
  <si>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</si>
  <si>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</si>
  <si>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</si>
  <si>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</si>
  <si>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</si>
  <si>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</si>
  <si>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</si>
  <si>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</si>
  <si>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</si>
  <si>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</si>
  <si>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</si>
  <si>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</si>
  <si>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</si>
  <si>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</si>
  <si>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</si>
  <si>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</si>
  <si>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</si>
  <si>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</si>
  <si>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</si>
  <si>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</si>
  <si>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</si>
  <si>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</si>
  <si>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</si>
  <si>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</si>
  <si>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</si>
  <si>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</si>
  <si>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</si>
  <si>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</si>
  <si>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</si>
  <si>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</si>
  <si>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</si>
  <si>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</si>
  <si>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</si>
  <si>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</si>
  <si>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</si>
  <si>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</si>
  <si>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</si>
  <si>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</si>
  <si>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</si>
  <si>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</si>
  <si>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</si>
  <si>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</si>
  <si>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</si>
  <si>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</si>
  <si>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</si>
  <si>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</si>
  <si>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</si>
  <si>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</si>
  <si>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</si>
  <si>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</si>
  <si>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</si>
  <si>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</si>
  <si>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</si>
  <si>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</si>
  <si>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</si>
  <si>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</si>
  <si>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</si>
  <si>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</si>
  <si>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</si>
  <si>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</si>
  <si>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</si>
  <si>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</si>
  <si>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</si>
  <si>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</si>
  <si>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</si>
  <si>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</si>
  <si>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</si>
  <si>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</si>
  <si>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</si>
  <si>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</si>
  <si>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</si>
  <si>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</si>
  <si>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</si>
  <si>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</si>
  <si>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</si>
  <si>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</si>
  <si>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</si>
  <si>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</si>
  <si>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</si>
  <si>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</si>
  <si>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</si>
  <si>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</si>
  <si>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</si>
  <si>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</si>
  <si>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</si>
  <si>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</si>
  <si>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</si>
  <si>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</si>
  <si>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</si>
  <si>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</si>
  <si>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</si>
  <si>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</si>
  <si>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</si>
  <si>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</si>
  <si>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</si>
  <si>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</si>
  <si>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</si>
  <si>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</si>
  <si>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</si>
  <si>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</si>
  <si>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</si>
  <si>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</si>
  <si>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</si>
  <si>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</si>
  <si>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</si>
  <si>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</si>
  <si>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</si>
  <si>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</si>
  <si>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</si>
  <si>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</si>
  <si>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</si>
  <si>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</si>
  <si>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</si>
  <si>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</si>
  <si>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</si>
  <si>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</si>
  <si>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</si>
  <si>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</si>
  <si>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</si>
  <si>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</si>
  <si>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</si>
  <si>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</si>
  <si>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</si>
  <si>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</si>
  <si>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</si>
  <si>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</si>
  <si>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</si>
  <si>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</si>
  <si>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</si>
  <si>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</si>
  <si>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</si>
  <si>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</si>
  <si>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</si>
  <si>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</si>
  <si>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</si>
  <si>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</si>
  <si>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</si>
  <si>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</si>
  <si>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</si>
  <si>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</si>
  <si>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</si>
  <si>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</si>
  <si>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</si>
  <si>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</si>
  <si>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</si>
  <si>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</si>
  <si>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</si>
  <si>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</si>
  <si>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</si>
  <si>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</si>
  <si>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</si>
  <si>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</si>
  <si>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</si>
  <si>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</si>
  <si>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</si>
  <si>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</si>
  <si>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</si>
  <si>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</si>
  <si>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</si>
  <si>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</si>
  <si>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</si>
  <si>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</si>
  <si>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</si>
  <si>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</si>
  <si>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</si>
  <si>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</si>
  <si>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</si>
  <si>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</si>
  <si>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</si>
  <si>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</si>
  <si>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</si>
  <si>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</si>
  <si>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</si>
  <si>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</si>
  <si>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</si>
  <si>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</si>
  <si>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</si>
  <si>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</si>
  <si>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</si>
  <si>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</si>
  <si>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</si>
  <si>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</si>
  <si>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</si>
  <si>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</si>
  <si>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</si>
  <si>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</si>
  <si>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</si>
  <si>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</si>
  <si>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</si>
  <si>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</si>
  <si>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</si>
  <si>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</si>
  <si>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</si>
  <si>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</si>
  <si>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</si>
  <si>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</si>
  <si>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</si>
  <si>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</si>
  <si>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</si>
  <si>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</si>
  <si>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</si>
  <si>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</si>
  <si>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</si>
  <si>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</si>
  <si>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</si>
  <si>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</si>
  <si>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</si>
  <si>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</si>
  <si>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</si>
  <si>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</si>
  <si>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</si>
  <si>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</si>
  <si>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</si>
  <si>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</si>
  <si>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</si>
  <si>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</si>
  <si>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</si>
  <si>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</si>
  <si>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</si>
  <si>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</si>
  <si>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</si>
  <si>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</si>
  <si>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</si>
  <si>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</si>
  <si>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</si>
  <si>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</si>
  <si>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</si>
  <si>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</si>
  <si>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</si>
  <si>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</si>
  <si>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</si>
  <si>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</si>
  <si>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</si>
  <si>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</si>
  <si>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</si>
  <si>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</si>
  <si>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</si>
  <si>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</si>
  <si>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</si>
  <si>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</si>
  <si>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</si>
  <si>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</si>
  <si>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</si>
  <si>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</si>
  <si>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</si>
  <si>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</si>
  <si>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</si>
  <si>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</si>
  <si>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</si>
  <si>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</si>
  <si>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</si>
  <si>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</si>
  <si>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</si>
  <si>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</si>
  <si>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</si>
  <si>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</si>
  <si>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</si>
  <si>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</si>
  <si>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</si>
  <si>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</si>
  <si>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</si>
  <si>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</si>
  <si>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</si>
  <si>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</si>
  <si>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</si>
  <si>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</si>
  <si>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</si>
  <si>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</si>
  <si>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</si>
  <si>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</si>
  <si>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</si>
  <si>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</si>
  <si>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</si>
  <si>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</si>
  <si>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</si>
  <si>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</si>
  <si>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</si>
  <si>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</si>
  <si>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</si>
  <si>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</si>
  <si>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</si>
  <si>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</si>
  <si>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</si>
  <si>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</si>
  <si>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</si>
  <si>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</si>
  <si>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</si>
  <si>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</si>
  <si>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</si>
  <si>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</si>
  <si>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</si>
  <si>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</si>
  <si>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</si>
  <si>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</si>
  <si>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</si>
  <si>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</si>
  <si>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</si>
  <si>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</si>
  <si>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</si>
  <si>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</si>
  <si>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</si>
  <si>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</si>
  <si>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</si>
  <si>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</si>
  <si>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</si>
  <si>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</si>
  <si>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</si>
  <si>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</si>
  <si>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</si>
  <si>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</si>
  <si>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</si>
  <si>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</si>
  <si>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</si>
  <si>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</si>
  <si>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</si>
  <si>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</si>
  <si>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</si>
  <si>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</si>
  <si>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</si>
  <si>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</si>
  <si>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</si>
  <si>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</si>
  <si>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</si>
  <si>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</si>
  <si>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</si>
  <si>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</si>
  <si>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</si>
  <si>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</si>
  <si>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</si>
  <si>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</si>
  <si>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</si>
  <si>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</si>
  <si>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</si>
  <si>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</si>
  <si>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</si>
  <si>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</si>
  <si>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</si>
  <si>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</si>
  <si>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</si>
  <si>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</si>
  <si>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</si>
  <si>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</si>
  <si>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</si>
  <si>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</si>
  <si>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</si>
  <si>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</si>
  <si>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</si>
  <si>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</si>
  <si>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</si>
  <si>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</si>
  <si>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</si>
  <si>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</si>
  <si>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</si>
  <si>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</si>
  <si>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</si>
  <si>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</si>
  <si>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</si>
  <si>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</si>
  <si>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</si>
  <si>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</si>
  <si>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</si>
  <si>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</si>
  <si>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</si>
  <si>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</si>
  <si>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</si>
  <si>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</si>
  <si>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</si>
  <si>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</si>
  <si>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</si>
  <si>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</si>
  <si>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</si>
  <si>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</si>
  <si>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</si>
  <si>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</si>
  <si>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</si>
  <si>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</si>
  <si>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</si>
  <si>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</si>
  <si>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</si>
  <si>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</si>
  <si>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</si>
  <si>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</si>
  <si>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</si>
  <si>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</si>
  <si>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</si>
  <si>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</si>
  <si>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</si>
  <si>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</si>
  <si>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</si>
  <si>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</si>
  <si>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</si>
  <si>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</si>
  <si>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</si>
  <si>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</si>
  <si>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</si>
  <si>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</si>
  <si>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</si>
  <si>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</si>
  <si>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</si>
  <si>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</si>
  <si>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</si>
  <si>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</si>
  <si>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</si>
  <si>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</si>
  <si>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</si>
  <si>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</si>
  <si>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</si>
  <si>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</si>
  <si>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</si>
  <si>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</si>
  <si>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</si>
  <si>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</si>
  <si>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</si>
  <si>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</si>
  <si>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</si>
  <si>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</si>
  <si>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</si>
  <si>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</si>
  <si>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</si>
  <si>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</si>
  <si>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</si>
  <si>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</si>
  <si>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</si>
  <si>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</si>
  <si>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</si>
  <si>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</si>
  <si>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</si>
  <si>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</si>
  <si>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</si>
  <si>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</si>
  <si>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</si>
  <si>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</si>
  <si>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</si>
  <si>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</si>
  <si>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</si>
  <si>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</si>
  <si>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</si>
  <si>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</si>
  <si>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</si>
  <si>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</si>
  <si>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</si>
  <si>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</si>
  <si>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</si>
  <si>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</si>
  <si>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</si>
  <si>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</si>
  <si>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</si>
  <si>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</si>
  <si>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</si>
  <si>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</si>
  <si>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</si>
  <si>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</si>
  <si>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</si>
  <si>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</si>
  <si>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</si>
  <si>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</si>
  <si>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</si>
  <si>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</si>
  <si>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</si>
  <si>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</si>
  <si>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</si>
  <si>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</si>
  <si>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</si>
  <si>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</si>
  <si>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</si>
  <si>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</si>
  <si>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</si>
  <si>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</si>
  <si>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</si>
  <si>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</si>
  <si>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</si>
  <si>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</si>
  <si>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</si>
  <si>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</si>
  <si>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</si>
  <si>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</si>
  <si>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</si>
  <si>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</si>
  <si>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</si>
  <si>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</si>
  <si>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</si>
  <si>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</si>
  <si>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</si>
  <si>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</si>
  <si>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</si>
  <si>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</si>
  <si>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</si>
  <si>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</si>
  <si>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</si>
  <si>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</si>
  <si>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</si>
  <si>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</si>
  <si>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</si>
  <si>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</si>
  <si>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</si>
  <si>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</si>
  <si>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</si>
  <si>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</si>
  <si>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</si>
  <si>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</si>
  <si>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</si>
  <si>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</si>
  <si>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</si>
  <si>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</si>
  <si>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</si>
  <si>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</si>
  <si>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</si>
  <si>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</si>
  <si>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</si>
  <si>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</si>
  <si>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</si>
  <si>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</si>
  <si>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</si>
  <si>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</si>
  <si>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</si>
  <si>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</si>
  <si>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</si>
  <si>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</si>
  <si>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</si>
  <si>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</si>
  <si>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</si>
  <si>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</si>
  <si>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</si>
  <si>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</si>
  <si>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</si>
  <si>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</si>
  <si>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</si>
  <si>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</si>
  <si>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</si>
  <si>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</si>
  <si>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</si>
  <si>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</si>
  <si>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</si>
  <si>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</si>
  <si>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</si>
  <si>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</si>
  <si>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</si>
  <si>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</si>
  <si>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</si>
  <si>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</si>
  <si>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</si>
  <si>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</si>
  <si>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</si>
  <si>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</si>
  <si>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</si>
  <si>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</si>
  <si>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</si>
  <si>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</si>
  <si>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</si>
  <si>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</si>
  <si>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</si>
  <si>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</si>
  <si>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</si>
  <si>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</si>
  <si>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</si>
  <si>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</si>
  <si>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</si>
  <si>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</si>
  <si>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</si>
  <si>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</si>
  <si>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</si>
  <si>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</si>
  <si>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</si>
  <si>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</si>
  <si>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</si>
  <si>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</si>
  <si>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</si>
  <si>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</si>
  <si>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</si>
  <si>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</si>
  <si>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</si>
  <si>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</si>
  <si>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</si>
  <si>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</si>
  <si>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</si>
  <si>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</si>
  <si>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</si>
  <si>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</si>
  <si>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</si>
  <si>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</si>
  <si>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</si>
  <si>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</si>
  <si>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</si>
  <si>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</si>
  <si>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</si>
  <si>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</si>
  <si>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</si>
  <si>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</si>
  <si>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</si>
  <si>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</si>
  <si>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</si>
  <si>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</si>
  <si>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</si>
  <si>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</si>
  <si>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</si>
  <si>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</si>
  <si>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</si>
  <si>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</si>
  <si>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</si>
  <si>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</si>
  <si>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</si>
  <si>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</si>
  <si>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</si>
  <si>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</si>
  <si>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</si>
  <si>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</si>
  <si>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</si>
  <si>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</si>
  <si>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</si>
  <si>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</si>
  <si>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</si>
  <si>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</si>
  <si>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</si>
  <si>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</si>
  <si>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</si>
  <si>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</si>
  <si>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</si>
  <si>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</si>
  <si>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</si>
  <si>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</si>
  <si>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</si>
  <si>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</si>
  <si>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</si>
  <si>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</si>
  <si>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</si>
  <si>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</si>
  <si>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</si>
  <si>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</si>
  <si>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</si>
  <si>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</si>
  <si>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</si>
  <si>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</si>
  <si>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</si>
  <si>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</si>
  <si>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</si>
  <si>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</si>
  <si>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</si>
  <si>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</si>
  <si>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</si>
  <si>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</si>
  <si>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</si>
  <si>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</si>
  <si>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</si>
  <si>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</si>
  <si>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</si>
  <si>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</si>
  <si>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</si>
  <si>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</si>
  <si>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</si>
  <si>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</si>
  <si>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</si>
  <si>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</si>
  <si>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</si>
  <si>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</si>
  <si>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</si>
  <si>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</si>
  <si>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</si>
  <si>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</si>
  <si>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</si>
  <si>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</si>
  <si>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</si>
  <si>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</si>
  <si>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</si>
  <si>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</si>
  <si>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</si>
  <si>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</si>
  <si>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</si>
  <si>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</si>
  <si>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</si>
  <si>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</si>
  <si>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</si>
  <si>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</si>
  <si>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</si>
  <si>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</si>
  <si>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</si>
  <si>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</si>
  <si>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</si>
  <si>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</si>
  <si>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</si>
  <si>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</si>
  <si>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</si>
  <si>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</si>
  <si>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</si>
  <si>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</si>
  <si>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</si>
  <si>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</si>
  <si>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</si>
  <si>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</si>
  <si>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</si>
  <si>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</si>
  <si>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</si>
  <si>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</si>
  <si>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</si>
  <si>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</si>
  <si>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</si>
  <si>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</si>
  <si>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</si>
  <si>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</si>
  <si>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</si>
  <si>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</si>
  <si>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</si>
  <si>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</si>
  <si>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</si>
  <si>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</si>
  <si>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</si>
  <si>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</si>
  <si>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</si>
  <si>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</si>
  <si>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</si>
  <si>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</si>
  <si>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</si>
  <si>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</si>
  <si>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</si>
  <si>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</si>
  <si>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</si>
  <si>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</si>
  <si>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</si>
  <si>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</si>
  <si>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</si>
  <si>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</si>
  <si>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</si>
  <si>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</si>
  <si>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</si>
  <si>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</si>
  <si>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</si>
  <si>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</si>
  <si>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</si>
  <si>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</si>
  <si>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</si>
  <si>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</si>
  <si>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</si>
  <si>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</si>
  <si>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</si>
  <si>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</si>
  <si>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</si>
  <si>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</si>
  <si>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</si>
  <si>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</si>
  <si>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</si>
  <si>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</si>
  <si>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</si>
  <si>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</si>
  <si>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</si>
  <si>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</si>
  <si>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</si>
  <si>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</si>
  <si>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</si>
  <si>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</si>
  <si>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</si>
  <si>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</si>
  <si>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</si>
  <si>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</si>
  <si>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</si>
  <si>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</si>
  <si>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</si>
  <si>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</si>
  <si>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</si>
  <si>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</si>
  <si>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</si>
  <si>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</si>
  <si>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</si>
  <si>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</si>
  <si>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</si>
  <si>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</si>
  <si>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</si>
  <si>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</si>
  <si>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</si>
  <si>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</si>
  <si>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</si>
  <si>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</si>
  <si>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</si>
  <si>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</si>
  <si>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</si>
  <si>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</si>
  <si>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</si>
  <si>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</si>
  <si>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</si>
  <si>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</si>
  <si>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</si>
  <si>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</si>
  <si>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</si>
  <si>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</si>
  <si>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</si>
  <si>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</si>
  <si>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</si>
  <si>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</si>
  <si>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</si>
  <si>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</si>
  <si>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</si>
  <si>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</si>
  <si>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</si>
  <si>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</si>
  <si>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</si>
  <si>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</si>
  <si>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</si>
  <si>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</si>
  <si>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</si>
  <si>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</si>
  <si>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</si>
  <si>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</si>
  <si>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</si>
  <si>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</si>
  <si>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</si>
  <si>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</si>
  <si>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</si>
  <si>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</si>
  <si>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</si>
  <si>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</si>
  <si>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</si>
  <si>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</si>
  <si>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</si>
  <si>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</si>
  <si>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</si>
  <si>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</si>
  <si>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</si>
  <si>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</si>
  <si>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</si>
  <si>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</si>
  <si>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</si>
  <si>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</si>
  <si>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</si>
  <si>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</si>
  <si>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</si>
  <si>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</si>
  <si>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</si>
  <si>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</si>
  <si>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</si>
  <si>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</si>
  <si>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</si>
  <si>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</si>
  <si>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</si>
  <si>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</si>
  <si>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</si>
  <si>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</si>
  <si>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</si>
  <si>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</si>
  <si>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</si>
  <si>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</si>
  <si>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</si>
  <si>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</si>
  <si>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</si>
  <si>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</si>
  <si>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</si>
  <si>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</si>
  <si>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</si>
  <si>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</si>
  <si>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</si>
  <si>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</si>
  <si>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</si>
  <si>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</si>
  <si>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</si>
  <si>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</si>
  <si>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</si>
  <si>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</si>
  <si>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</si>
  <si>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</si>
  <si>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</si>
  <si>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</si>
  <si>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</si>
  <si>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</si>
  <si>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</si>
  <si>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</si>
  <si>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</si>
  <si>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</si>
  <si>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</si>
  <si>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</si>
  <si>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</si>
  <si>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</si>
  <si>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</si>
  <si>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</si>
  <si>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</si>
  <si>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</si>
  <si>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</si>
  <si>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</si>
  <si>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</si>
  <si>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</si>
  <si>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</si>
  <si>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</si>
  <si>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</si>
  <si>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</si>
  <si>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</si>
  <si>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</si>
  <si>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</si>
  <si>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</si>
  <si>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</si>
  <si>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</si>
  <si>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</si>
  <si>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</si>
  <si>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</si>
  <si>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</si>
  <si>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</si>
  <si>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</si>
  <si>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</si>
  <si>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</si>
  <si>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</si>
  <si>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</si>
  <si>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</si>
  <si>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</si>
  <si>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</si>
  <si>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</si>
  <si>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</si>
  <si>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</si>
  <si>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</si>
  <si>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</si>
  <si>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</si>
  <si>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</si>
  <si>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</si>
  <si>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</si>
  <si>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</si>
  <si>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</si>
  <si>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</si>
  <si>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</si>
  <si>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</si>
  <si>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</si>
  <si>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</si>
  <si>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</si>
  <si>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</si>
  <si>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</si>
  <si>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</si>
  <si>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</si>
  <si>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</si>
  <si>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</si>
  <si>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</si>
  <si>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</si>
  <si>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</si>
  <si>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</si>
  <si>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</si>
  <si>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</si>
  <si>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</si>
  <si>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</si>
  <si>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</si>
  <si>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</si>
  <si>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</si>
  <si>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</si>
  <si>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</si>
  <si>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</si>
  <si>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</si>
  <si>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</si>
  <si>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</si>
  <si>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</si>
  <si>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</si>
  <si>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</si>
  <si>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</si>
  <si>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</si>
  <si>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</si>
  <si>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</si>
  <si>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</si>
  <si>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</si>
  <si>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</si>
  <si>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</si>
  <si>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</si>
  <si>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</si>
  <si>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</si>
  <si>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</si>
  <si>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</si>
  <si>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</si>
  <si>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</si>
  <si>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</si>
  <si>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</si>
  <si>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</si>
  <si>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</si>
  <si>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</si>
  <si>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</si>
  <si>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</si>
  <si>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</si>
  <si>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</si>
  <si>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</si>
  <si>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</si>
  <si>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</si>
  <si>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</si>
  <si>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</si>
  <si>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</si>
  <si>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</si>
  <si>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</si>
  <si>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</si>
  <si>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</si>
  <si>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</si>
  <si>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</si>
  <si>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</si>
  <si>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</si>
  <si>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</si>
  <si>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</si>
  <si>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</si>
  <si>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</si>
  <si>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</si>
  <si>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</si>
  <si>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</si>
  <si>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</si>
  <si>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</si>
  <si>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</si>
  <si>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</si>
  <si>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</si>
  <si>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</si>
  <si>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</si>
  <si>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</si>
  <si>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</si>
  <si>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</si>
  <si>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</si>
  <si>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</si>
  <si>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</si>
  <si>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</si>
  <si>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</si>
  <si>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</si>
  <si>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</si>
  <si>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</si>
  <si>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</si>
  <si>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</si>
  <si>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</si>
  <si>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</si>
  <si>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</si>
  <si>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</si>
  <si>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</si>
  <si>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</si>
  <si>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</si>
  <si>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</si>
  <si>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</si>
  <si>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</si>
  <si>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</si>
  <si>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</si>
  <si>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</si>
  <si>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</si>
  <si>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</si>
  <si>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</si>
  <si>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</si>
  <si>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</si>
  <si>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</si>
  <si>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</si>
  <si>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</si>
  <si>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</si>
  <si>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</si>
  <si>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</si>
  <si>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</si>
  <si>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</si>
  <si>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</si>
  <si>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</si>
  <si>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</si>
  <si>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</si>
  <si>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</si>
  <si>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</si>
  <si>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</si>
  <si>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</si>
  <si>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</si>
  <si>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</si>
  <si>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</si>
  <si>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</si>
  <si>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</si>
  <si>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</si>
  <si>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</si>
  <si>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</si>
  <si>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</si>
  <si>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</si>
  <si>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</si>
  <si>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</si>
  <si>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</si>
  <si>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</si>
  <si>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</si>
  <si>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</si>
  <si>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</si>
  <si>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</si>
  <si>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</si>
  <si>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</si>
  <si>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</si>
  <si>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</si>
  <si>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</si>
  <si>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</si>
  <si>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</si>
  <si>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</si>
  <si>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</si>
  <si>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</si>
  <si>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</si>
  <si>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</si>
  <si>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</si>
  <si>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</si>
  <si>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</si>
  <si>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</si>
  <si>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</si>
  <si>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</si>
  <si>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</si>
  <si>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</si>
  <si>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</si>
  <si>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</si>
  <si>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</si>
  <si>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</si>
  <si>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</si>
  <si>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</si>
  <si>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</si>
  <si>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</si>
  <si>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</si>
  <si>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</si>
  <si>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</si>
  <si>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</si>
  <si>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</si>
  <si>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</si>
  <si>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</si>
  <si>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</si>
  <si>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</si>
  <si>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</si>
  <si>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</si>
  <si>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</si>
  <si>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</si>
  <si>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</si>
  <si>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</si>
  <si>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</si>
  <si>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</si>
  <si>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</si>
  <si>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</si>
  <si>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</si>
  <si>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</si>
  <si>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</si>
  <si>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</si>
  <si>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</si>
  <si>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</si>
  <si>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</si>
  <si>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</si>
  <si>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</si>
  <si>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</si>
  <si>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</si>
  <si>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</si>
  <si>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</si>
  <si>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</si>
  <si>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</si>
  <si>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</si>
  <si>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</si>
  <si>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</si>
  <si>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</si>
  <si>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</si>
  <si>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</si>
  <si>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</si>
  <si>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</si>
  <si>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</si>
  <si>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</si>
  <si>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</si>
  <si>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</si>
  <si>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</si>
  <si>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</si>
  <si>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</si>
  <si>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</si>
  <si>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</si>
  <si>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</si>
  <si>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</si>
  <si>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</si>
  <si>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</si>
  <si>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</si>
  <si>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</si>
  <si>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</si>
  <si>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</si>
  <si>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</si>
  <si>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</si>
  <si>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</si>
  <si>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</si>
  <si>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</si>
  <si>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</si>
  <si>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</si>
  <si>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</si>
  <si>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</si>
  <si>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</si>
  <si>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</si>
  <si>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</si>
  <si>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</si>
  <si>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</si>
  <si>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</si>
  <si>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</si>
  <si>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</si>
  <si>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</si>
  <si>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</si>
  <si>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</si>
  <si>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</si>
  <si>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</si>
  <si>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</si>
  <si>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</si>
  <si>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</si>
  <si>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</si>
  <si>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</si>
  <si>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</si>
  <si>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</si>
  <si>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</si>
  <si>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</si>
  <si>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</si>
  <si>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</si>
  <si>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</si>
  <si>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</si>
  <si>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</si>
  <si>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</si>
  <si>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</si>
  <si>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</si>
  <si>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</si>
  <si>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</si>
  <si>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</si>
  <si>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</si>
  <si>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</si>
  <si>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</si>
  <si>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</si>
  <si>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</si>
  <si>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</si>
  <si>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</si>
  <si>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</si>
  <si>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</si>
  <si>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</si>
  <si>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</si>
  <si>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</si>
  <si>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</si>
  <si>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</si>
  <si>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</si>
  <si>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</si>
  <si>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</si>
  <si>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</si>
  <si>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</si>
  <si>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</si>
  <si>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</si>
  <si>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</si>
  <si>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</si>
  <si>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</si>
  <si>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</si>
  <si>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</si>
  <si>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</si>
  <si>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</si>
  <si>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</si>
  <si>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</si>
  <si>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</si>
  <si>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</si>
  <si>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</si>
  <si>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</si>
  <si>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</si>
  <si>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</si>
  <si>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</si>
  <si>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</si>
  <si>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</si>
  <si>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</si>
  <si>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</si>
  <si>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</si>
  <si>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</si>
  <si>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</si>
  <si>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</si>
  <si>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</si>
  <si>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</si>
  <si>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</si>
  <si>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</si>
  <si>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</si>
  <si>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</si>
  <si>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</si>
  <si>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</si>
  <si>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</si>
  <si>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</si>
  <si>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</si>
  <si>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</si>
  <si>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</si>
  <si>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</si>
  <si>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</si>
  <si>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</si>
  <si>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</si>
  <si>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</si>
  <si>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</si>
  <si>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</si>
  <si>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</si>
  <si>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</si>
  <si>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</si>
  <si>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</si>
  <si>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</si>
  <si>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</si>
  <si>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</si>
  <si>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</si>
  <si>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</si>
  <si>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</si>
  <si>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</si>
  <si>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</si>
  <si>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</si>
  <si>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</si>
  <si>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</si>
  <si>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</si>
  <si>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</si>
  <si>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</si>
  <si>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</si>
  <si>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</si>
  <si>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</si>
  <si>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</si>
  <si>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</si>
  <si>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</si>
  <si>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</si>
  <si>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</si>
  <si>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</si>
  <si>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</si>
  <si>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</si>
  <si>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</si>
  <si>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</si>
  <si>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</si>
  <si>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</si>
  <si>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</si>
  <si>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</si>
  <si>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</si>
  <si>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</si>
  <si>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</si>
  <si>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</si>
  <si>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</si>
  <si>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</si>
  <si>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</si>
  <si>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</si>
  <si>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</si>
  <si>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</si>
  <si>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</si>
  <si>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</si>
  <si>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</si>
  <si>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</si>
  <si>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</si>
  <si>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</si>
  <si>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</si>
  <si>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</si>
  <si>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</si>
  <si>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</si>
  <si>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</si>
  <si>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</si>
  <si>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</si>
  <si>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</si>
  <si>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</si>
  <si>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</si>
  <si>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</si>
  <si>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</si>
  <si>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</si>
  <si>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</si>
  <si>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</si>
  <si>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</si>
  <si>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</si>
  <si>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</si>
  <si>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</si>
  <si>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</si>
  <si>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</si>
  <si>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</si>
  <si>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</si>
  <si>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</si>
  <si>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</si>
  <si>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</si>
  <si>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</si>
  <si>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</si>
  <si>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</si>
  <si>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</si>
  <si>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</si>
  <si>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</si>
  <si>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</si>
  <si>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</si>
  <si>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</si>
  <si>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</si>
  <si>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</si>
  <si>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</si>
  <si>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</si>
  <si>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</si>
  <si>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</si>
  <si>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</si>
  <si>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</si>
  <si>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</si>
  <si>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</si>
  <si>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</si>
  <si>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</si>
  <si>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</si>
  <si>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</si>
  <si>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</si>
  <si>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</si>
  <si>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</si>
  <si>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</si>
  <si>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</si>
  <si>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</si>
  <si>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</si>
  <si>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</si>
  <si>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</si>
  <si>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</si>
  <si>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</si>
  <si>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</si>
  <si>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</si>
  <si>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</si>
  <si>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</si>
  <si>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</si>
  <si>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</si>
  <si>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</si>
  <si>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</si>
  <si>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</si>
  <si>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</si>
  <si>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</si>
  <si>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</si>
  <si>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</si>
  <si>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</si>
  <si>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</si>
  <si>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</si>
  <si>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</si>
  <si>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</si>
  <si>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</si>
  <si>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</si>
  <si>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</si>
  <si>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</si>
  <si>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</si>
  <si>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</si>
  <si>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</si>
  <si>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</si>
  <si>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</si>
  <si>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</si>
  <si>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</si>
  <si>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</si>
  <si>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</si>
  <si>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</si>
  <si>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</si>
  <si>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</si>
  <si>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</si>
  <si>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</si>
  <si>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</si>
  <si>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</si>
  <si>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</si>
  <si>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</si>
  <si>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</si>
  <si>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</si>
  <si>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</si>
  <si>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</si>
  <si>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</si>
  <si>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</si>
  <si>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</si>
  <si>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</si>
  <si>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</si>
  <si>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</si>
  <si>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</si>
  <si>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</si>
  <si>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</si>
  <si>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</si>
  <si>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</si>
  <si>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</si>
  <si>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</si>
  <si>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</si>
  <si>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</si>
  <si>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</si>
  <si>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</si>
  <si>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</si>
  <si>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</si>
  <si>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</si>
  <si>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</si>
  <si>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</si>
  <si>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</si>
  <si>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</si>
  <si>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</si>
  <si>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</si>
  <si>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</si>
  <si>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</si>
  <si>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</si>
  <si>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</si>
  <si>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</si>
  <si>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</si>
  <si>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</si>
  <si>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</si>
  <si>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</si>
  <si>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</si>
  <si>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</si>
  <si>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</si>
  <si>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</si>
  <si>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</si>
  <si>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</si>
  <si>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</si>
  <si>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</si>
  <si>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</si>
  <si>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</si>
  <si>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</si>
  <si>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</si>
  <si>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</si>
  <si>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</si>
  <si>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</si>
  <si>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</si>
  <si>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</si>
  <si>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</si>
  <si>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</si>
  <si>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</si>
  <si>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</si>
  <si>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</si>
  <si>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</si>
  <si>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</si>
  <si>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</si>
  <si>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</si>
  <si>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</si>
  <si>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</si>
  <si>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</si>
  <si>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</si>
  <si>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</si>
  <si>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</si>
  <si>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</si>
  <si>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</si>
  <si>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</si>
  <si>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</si>
  <si>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</si>
  <si>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</si>
  <si>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</si>
  <si>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</si>
  <si>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</si>
  <si>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</si>
  <si>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</si>
  <si>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</si>
  <si>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</si>
  <si>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</si>
  <si>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</si>
  <si>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</si>
  <si>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</si>
  <si>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</si>
  <si>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</si>
  <si>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</si>
  <si>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</si>
  <si>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</si>
  <si>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</si>
  <si>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</si>
  <si>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</si>
  <si>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</si>
  <si>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</si>
  <si>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</si>
  <si>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</si>
  <si>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</si>
  <si>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</si>
  <si>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</si>
  <si>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</si>
  <si>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</si>
  <si>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</si>
  <si>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</si>
  <si>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</si>
  <si>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</si>
  <si>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</si>
  <si>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</si>
  <si>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</si>
  <si>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</si>
  <si>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</si>
  <si>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</si>
  <si>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</si>
  <si>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</si>
  <si>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</si>
  <si>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</si>
  <si>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</si>
  <si>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</si>
  <si>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</si>
  <si>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</si>
  <si>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</si>
  <si>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</si>
  <si>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</si>
  <si>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</si>
  <si>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</si>
  <si>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</si>
  <si>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</si>
  <si>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</si>
  <si>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</si>
  <si>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</si>
  <si>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</si>
  <si>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</si>
  <si>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</si>
  <si>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</si>
  <si>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</si>
  <si>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</si>
  <si>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</si>
  <si>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</si>
  <si>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</si>
  <si>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</si>
  <si>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</si>
  <si>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</si>
  <si>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</si>
  <si>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</si>
  <si>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</si>
  <si>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</si>
  <si>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</si>
  <si>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</si>
  <si>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</si>
  <si>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</si>
  <si>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</si>
  <si>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</si>
  <si>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</si>
  <si>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</si>
  <si>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</si>
  <si>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</si>
  <si>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</si>
  <si>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</si>
  <si>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</si>
  <si>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</si>
  <si>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</si>
  <si>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</si>
  <si>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</si>
  <si>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</si>
  <si>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</si>
  <si>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</si>
  <si>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</si>
  <si>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</si>
  <si>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</si>
  <si>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</si>
  <si>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</si>
  <si>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</si>
  <si>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</si>
  <si>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</si>
  <si>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</si>
  <si>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</si>
  <si>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</si>
  <si>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</si>
  <si>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</si>
  <si>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</si>
  <si>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</si>
  <si>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</si>
  <si>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</si>
  <si>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</si>
  <si>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</si>
  <si>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</si>
  <si>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</si>
  <si>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</si>
  <si>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</si>
  <si>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</si>
  <si>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</si>
  <si>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</si>
  <si>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</si>
  <si>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</si>
  <si>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</si>
  <si>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</si>
  <si>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</si>
  <si>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</si>
  <si>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</si>
  <si>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</si>
  <si>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</si>
  <si>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</si>
  <si>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</si>
  <si>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</si>
  <si>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</si>
  <si>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</si>
  <si>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</si>
  <si>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</si>
  <si>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</si>
  <si>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</si>
  <si>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</si>
  <si>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</si>
  <si>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</si>
  <si>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</si>
  <si>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</si>
  <si>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</si>
  <si>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</si>
  <si>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</si>
  <si>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</si>
  <si>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</si>
  <si>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</si>
  <si>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</si>
  <si>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</si>
  <si>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</si>
  <si>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</si>
  <si>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</si>
  <si>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</si>
  <si>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</si>
  <si>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</si>
  <si>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</si>
  <si>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</si>
  <si>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</si>
  <si>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</si>
  <si>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</si>
  <si>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</si>
  <si>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</si>
  <si>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</si>
  <si>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</si>
  <si>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</si>
  <si>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</si>
  <si>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</si>
  <si>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</si>
  <si>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</si>
  <si>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</si>
  <si>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</si>
  <si>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</si>
  <si>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</si>
  <si>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</si>
  <si>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</si>
  <si>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</si>
  <si>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</si>
  <si>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</si>
  <si>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</si>
  <si>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</si>
  <si>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</si>
  <si>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</si>
  <si>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</si>
  <si>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</si>
  <si>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</si>
  <si>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</si>
  <si>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</si>
  <si>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</si>
  <si>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</si>
  <si>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</si>
  <si>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</si>
  <si>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</si>
  <si>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</si>
  <si>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</si>
  <si>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</si>
  <si>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</si>
  <si>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</si>
  <si>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</si>
  <si>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</si>
  <si>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</si>
  <si>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</si>
  <si>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</si>
  <si>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</si>
  <si>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</si>
  <si>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</si>
  <si>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</si>
  <si>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</si>
  <si>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</si>
  <si>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</si>
  <si>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</si>
  <si>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</si>
  <si>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</si>
  <si>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</si>
  <si>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</si>
  <si>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</si>
  <si>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</si>
  <si>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</si>
  <si>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</si>
  <si>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</si>
  <si>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</si>
  <si>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</si>
  <si>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</si>
  <si>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</si>
  <si>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</si>
  <si>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</si>
  <si>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</si>
  <si>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</si>
  <si>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</si>
  <si>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</si>
  <si>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</si>
  <si>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</si>
  <si>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</si>
  <si>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</si>
  <si>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</si>
  <si>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</si>
  <si>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</si>
  <si>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</si>
  <si>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</si>
  <si>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</si>
  <si>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</si>
  <si>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</si>
  <si>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</si>
  <si>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</si>
  <si>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</si>
  <si>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</si>
  <si>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</si>
  <si>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</si>
  <si>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</si>
  <si>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</si>
  <si>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</si>
  <si>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</si>
  <si>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</si>
  <si>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</si>
  <si>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</si>
  <si>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</si>
  <si>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</si>
  <si>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</si>
  <si>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</si>
  <si>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</si>
  <si>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</si>
  <si>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</si>
  <si>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</si>
  <si>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</si>
  <si>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</si>
  <si>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</si>
  <si>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</si>
  <si>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</si>
  <si>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</si>
  <si>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</si>
  <si>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</si>
  <si>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</si>
  <si>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</si>
  <si>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</si>
  <si>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</si>
  <si>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</si>
  <si>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</si>
  <si>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</si>
  <si>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</si>
  <si>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</si>
  <si>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</si>
  <si>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</si>
  <si>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</si>
  <si>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</si>
  <si>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</si>
  <si>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</si>
  <si>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</si>
  <si>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</si>
  <si>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</si>
  <si>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</si>
  <si>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</si>
  <si>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</si>
  <si>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</si>
  <si>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</si>
  <si>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</si>
  <si>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</si>
  <si>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</si>
  <si>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</si>
  <si>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</si>
  <si>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</si>
  <si>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</si>
  <si>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</si>
  <si>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</si>
  <si>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</si>
  <si>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</si>
  <si>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</si>
  <si>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</si>
  <si>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</si>
  <si>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</si>
  <si>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</si>
  <si>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</si>
  <si>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</si>
  <si>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</si>
  <si>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</si>
  <si>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</si>
  <si>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</si>
  <si>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</si>
  <si>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</si>
  <si>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</si>
  <si>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</si>
  <si>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</si>
  <si>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</si>
  <si>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</si>
  <si>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</si>
  <si>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</si>
  <si>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</si>
  <si>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</si>
  <si>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</si>
  <si>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</si>
  <si>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</si>
  <si>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</si>
  <si>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</si>
  <si>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</si>
  <si>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</si>
  <si>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</si>
  <si>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</si>
  <si>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</si>
  <si>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</si>
  <si>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</si>
  <si>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</si>
  <si>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</si>
  <si>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</si>
  <si>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</si>
  <si>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</si>
  <si>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</si>
  <si>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</si>
  <si>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</si>
  <si>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</si>
  <si>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</si>
  <si>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</si>
  <si>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</si>
  <si>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</si>
  <si>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</si>
  <si>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</si>
  <si>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</si>
  <si>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</si>
  <si>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</si>
  <si>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</si>
  <si>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</si>
  <si>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</si>
  <si>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</si>
  <si>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</si>
  <si>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</si>
  <si>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</si>
  <si>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</si>
  <si>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</si>
  <si>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</si>
  <si>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</si>
  <si>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</si>
  <si>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</si>
  <si>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</si>
  <si>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</si>
  <si>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</si>
  <si>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</si>
  <si>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</si>
  <si>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</si>
  <si>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</si>
  <si>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</si>
  <si>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</si>
  <si>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</si>
  <si>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</si>
  <si>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</si>
  <si>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</si>
  <si>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</si>
  <si>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</si>
  <si>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</si>
  <si>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</si>
  <si>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</si>
  <si>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</si>
  <si>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</si>
  <si>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</si>
  <si>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</si>
  <si>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</si>
  <si>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</si>
  <si>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</si>
  <si>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</si>
  <si>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</si>
  <si>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</si>
  <si>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</si>
  <si>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</si>
  <si>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</si>
  <si>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</si>
  <si>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</si>
  <si>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</si>
  <si>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</si>
  <si>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</si>
  <si>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</si>
  <si>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</si>
  <si>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</si>
  <si>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</si>
  <si>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</si>
  <si>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</si>
  <si>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</si>
  <si>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</si>
  <si>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</si>
  <si>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</si>
  <si>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</si>
  <si>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</si>
  <si>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</si>
  <si>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</si>
  <si>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</si>
  <si>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</si>
  <si>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</si>
  <si>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</si>
  <si>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</si>
  <si>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</si>
  <si>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</si>
  <si>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</si>
  <si>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</si>
  <si>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</si>
  <si>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</si>
  <si>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</si>
  <si>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</si>
  <si>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</si>
  <si>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</si>
  <si>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</si>
  <si>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</si>
  <si>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</si>
  <si>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</si>
  <si>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</si>
  <si>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</si>
  <si>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</si>
  <si>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</si>
  <si>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</si>
  <si>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</si>
  <si>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</si>
  <si>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</si>
  <si>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</si>
  <si>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</si>
  <si>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</si>
  <si>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</si>
  <si>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</si>
  <si>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</si>
  <si>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</si>
  <si>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</si>
  <si>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</si>
  <si>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</si>
  <si>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</si>
  <si>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</si>
  <si>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</si>
  <si>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</si>
  <si>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</si>
  <si>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</si>
  <si>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</si>
  <si>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</si>
  <si>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</si>
  <si>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</si>
  <si>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</si>
  <si>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</si>
  <si>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</si>
  <si>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</si>
  <si>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</si>
  <si>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</si>
  <si>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</si>
  <si>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</si>
  <si>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</si>
  <si>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</si>
  <si>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</si>
  <si>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</si>
  <si>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</si>
  <si>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</si>
  <si>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</si>
  <si>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</si>
  <si>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</si>
  <si>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</si>
  <si>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</si>
  <si>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</si>
  <si>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</si>
  <si>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</si>
  <si>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</si>
  <si>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</si>
  <si>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</si>
  <si>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</si>
  <si>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</si>
  <si>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</si>
  <si>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</si>
  <si>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</si>
  <si>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</si>
  <si>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</si>
  <si>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</si>
  <si>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</si>
  <si>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</si>
  <si>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</si>
  <si>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</si>
  <si>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</si>
  <si>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</si>
  <si>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</si>
  <si>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</si>
  <si>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</si>
  <si>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</si>
  <si>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</si>
  <si>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</si>
  <si>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</si>
  <si>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</si>
  <si>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</si>
  <si>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</si>
  <si>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</si>
  <si>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</si>
  <si>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</si>
  <si>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</si>
  <si>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</si>
  <si>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</si>
  <si>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</si>
  <si>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</si>
  <si>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</si>
  <si>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</si>
  <si>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</si>
  <si>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</si>
  <si>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</si>
  <si>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</si>
  <si>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</si>
  <si>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</si>
  <si>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</si>
  <si>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</si>
  <si>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</si>
  <si>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</si>
  <si>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</si>
  <si>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</si>
  <si>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</si>
  <si>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</si>
  <si>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</si>
  <si>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</si>
  <si>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</si>
  <si>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</si>
  <si>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</si>
  <si>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</si>
  <si>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</si>
  <si>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</si>
  <si>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</si>
  <si>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</si>
  <si>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</si>
  <si>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</si>
  <si>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</si>
  <si>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</si>
  <si>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</si>
  <si>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</si>
  <si>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</si>
  <si>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</si>
  <si>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</si>
  <si>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</si>
  <si>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</si>
  <si>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</si>
  <si>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</si>
  <si>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</si>
  <si>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</si>
  <si>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</si>
  <si>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</si>
  <si>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</si>
  <si>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</si>
  <si>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</si>
  <si>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</si>
  <si>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</si>
  <si>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</si>
  <si>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</si>
  <si>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</si>
  <si>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</si>
  <si>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</si>
  <si>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</si>
  <si>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</si>
  <si>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</si>
  <si>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</si>
  <si>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</si>
  <si>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</si>
  <si>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</si>
  <si>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</si>
  <si>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</si>
  <si>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</si>
  <si>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</si>
  <si>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</si>
  <si>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</si>
  <si>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</si>
  <si>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</si>
  <si>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</si>
  <si>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</si>
  <si>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</si>
  <si>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</si>
  <si>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</si>
  <si>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</si>
  <si>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</si>
  <si>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</si>
  <si>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</si>
  <si>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</si>
  <si>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</si>
  <si>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</si>
  <si>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</si>
  <si>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</si>
  <si>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</si>
  <si>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</si>
  <si>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</si>
  <si>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</si>
  <si>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</si>
  <si>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</si>
  <si>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</si>
  <si>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</si>
  <si>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</si>
  <si>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</si>
  <si>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</si>
  <si>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</si>
  <si>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</si>
  <si>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</si>
  <si>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</si>
  <si>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</si>
  <si>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</si>
  <si>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</si>
  <si>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</si>
  <si>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</si>
  <si>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</si>
  <si>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</si>
  <si>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</si>
  <si>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</si>
  <si>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</si>
  <si>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</si>
  <si>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</si>
  <si>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</si>
  <si>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</si>
  <si>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</si>
  <si>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</si>
  <si>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</si>
  <si>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</si>
  <si>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</si>
  <si>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</si>
  <si>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</si>
  <si>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</si>
  <si>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</si>
  <si>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</si>
  <si>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</si>
  <si>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</si>
  <si>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</si>
  <si>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</si>
  <si>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</si>
  <si>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</si>
  <si>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</si>
  <si>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</si>
  <si>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</si>
  <si>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</si>
  <si>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</si>
  <si>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</si>
  <si>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</si>
  <si>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</si>
  <si>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</si>
  <si>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</si>
  <si>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</si>
  <si>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</si>
  <si>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</si>
  <si>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</si>
  <si>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</si>
  <si>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</si>
  <si>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</si>
  <si>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</si>
  <si>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</si>
  <si>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</si>
  <si>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</si>
  <si>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</si>
  <si>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</si>
  <si>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</si>
  <si>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</si>
  <si>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</si>
  <si>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</si>
  <si>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</si>
  <si>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</si>
  <si>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</si>
  <si>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</si>
  <si>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</si>
  <si>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</si>
  <si>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</si>
  <si>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</si>
  <si>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</si>
  <si>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</si>
  <si>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</si>
  <si>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</si>
  <si>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</si>
  <si>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</si>
  <si>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</si>
  <si>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</si>
  <si>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</si>
  <si>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</si>
  <si>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</si>
  <si>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</si>
  <si>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</si>
  <si>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</si>
  <si>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</si>
  <si>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</si>
  <si>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</si>
  <si>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</si>
  <si>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</si>
  <si>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</si>
  <si>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</si>
  <si>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</si>
  <si>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</si>
  <si>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</si>
  <si>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</si>
  <si>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</si>
  <si>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</si>
  <si>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</si>
  <si>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</si>
  <si>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</si>
  <si>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</si>
  <si>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</si>
  <si>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</si>
  <si>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</si>
  <si>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</si>
  <si>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</si>
  <si>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</si>
  <si>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</si>
  <si>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</si>
  <si>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</si>
  <si>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</si>
  <si>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</si>
  <si>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</si>
  <si>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</si>
  <si>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</si>
  <si>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</si>
  <si>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</si>
  <si>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</si>
  <si>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</si>
  <si>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</si>
  <si>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</si>
  <si>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</si>
  <si>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</si>
  <si>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</si>
  <si>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</si>
  <si>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</si>
  <si>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</si>
  <si>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</si>
  <si>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</si>
  <si>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</si>
  <si>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</si>
  <si>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</si>
  <si>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</si>
  <si>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</si>
  <si>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</si>
  <si>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</si>
  <si>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</si>
  <si>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</si>
  <si>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</si>
  <si>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</si>
  <si>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</si>
  <si>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</si>
  <si>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</si>
  <si>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</si>
  <si>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</si>
  <si>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</si>
  <si>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</si>
  <si>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</si>
  <si>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</si>
  <si>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</si>
  <si>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</si>
  <si>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</si>
  <si>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</si>
  <si>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</si>
  <si>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</si>
  <si>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</si>
  <si>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</si>
  <si>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</si>
  <si>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</si>
  <si>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</si>
  <si>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</si>
  <si>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</si>
  <si>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</si>
  <si>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</si>
  <si>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</si>
  <si>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</si>
  <si>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</si>
  <si>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</si>
  <si>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</si>
  <si>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</si>
  <si>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</si>
  <si>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</si>
  <si>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</si>
  <si>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</si>
  <si>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</si>
  <si>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</si>
  <si>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</si>
  <si>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</si>
  <si>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</si>
  <si>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</si>
  <si>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</si>
  <si>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</si>
  <si>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</si>
  <si>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</si>
  <si>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</si>
  <si>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</si>
  <si>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</si>
  <si>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</si>
  <si>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</si>
  <si>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</si>
  <si>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</si>
  <si>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</si>
  <si>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</si>
  <si>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</si>
  <si>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</si>
  <si>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</si>
  <si>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</si>
  <si>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</si>
  <si>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</si>
  <si>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</si>
  <si>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</si>
  <si>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</si>
  <si>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</si>
  <si>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</si>
  <si>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</si>
  <si>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</si>
  <si>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</si>
  <si>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</si>
  <si>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</si>
  <si>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</si>
  <si>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</si>
  <si>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</si>
  <si>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</si>
  <si>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</si>
  <si>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</si>
  <si>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</si>
  <si>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</si>
  <si>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</si>
  <si>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</si>
  <si>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</si>
  <si>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</si>
  <si>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</si>
  <si>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</si>
  <si>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</si>
  <si>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</si>
  <si>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</si>
  <si>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</si>
  <si>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</si>
  <si>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</si>
  <si>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</si>
  <si>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</si>
  <si>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</si>
  <si>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</si>
  <si>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</si>
  <si>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</si>
  <si>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</si>
  <si>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</si>
  <si>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</si>
  <si>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</si>
  <si>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</si>
  <si>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</si>
  <si>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</si>
  <si>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</si>
  <si>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</si>
  <si>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</si>
  <si>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</si>
  <si>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</si>
  <si>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</si>
  <si>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</si>
  <si>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</si>
  <si>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</si>
  <si>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</si>
  <si>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</si>
  <si>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</si>
  <si>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</si>
  <si>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</si>
  <si>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</si>
  <si>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</si>
  <si>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</si>
  <si>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</si>
  <si>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</si>
  <si>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</si>
  <si>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</si>
  <si>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</si>
  <si>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</si>
  <si>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</si>
  <si>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</si>
  <si>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</si>
  <si>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</si>
  <si>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</si>
  <si>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</si>
  <si>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</si>
  <si>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</si>
  <si>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</si>
  <si>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</si>
  <si>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</si>
  <si>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</si>
  <si>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</si>
  <si>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</si>
  <si>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</si>
  <si>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</si>
  <si>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</si>
  <si>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</si>
  <si>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</si>
  <si>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</si>
  <si>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</si>
  <si>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</si>
  <si>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</si>
  <si>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</si>
  <si>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</si>
  <si>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</si>
  <si>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</si>
  <si>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</si>
  <si>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</si>
  <si>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</si>
  <si>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</si>
  <si>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</si>
  <si>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</si>
  <si>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</si>
  <si>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</si>
  <si>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</si>
  <si>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</si>
  <si>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</si>
  <si>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</si>
  <si>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</si>
  <si>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</si>
  <si>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</si>
  <si>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</si>
  <si>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</si>
  <si>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</si>
  <si>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</si>
  <si>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</si>
  <si>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</si>
  <si>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</si>
  <si>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</si>
  <si>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</si>
  <si>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</si>
  <si>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</si>
  <si>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</si>
  <si>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</si>
  <si>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</si>
  <si>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</si>
  <si>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</si>
  <si>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</si>
  <si>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</si>
  <si>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</si>
  <si>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</si>
  <si>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</si>
  <si>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</si>
  <si>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</si>
  <si>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</si>
  <si>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</si>
  <si>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</si>
  <si>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</si>
  <si>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</si>
  <si>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</si>
  <si>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</si>
  <si>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</si>
  <si>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</si>
  <si>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</si>
  <si>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</si>
  <si>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</si>
  <si>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</si>
  <si>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</si>
  <si>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</si>
  <si>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</si>
  <si>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</si>
  <si>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</si>
  <si>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</si>
  <si>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</si>
  <si>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</si>
  <si>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</si>
  <si>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</si>
  <si>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</si>
  <si>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</si>
  <si>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</si>
  <si>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</si>
  <si>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</si>
  <si>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</si>
  <si>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</si>
  <si>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</si>
  <si>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</si>
  <si>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</si>
  <si>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</si>
  <si>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</si>
  <si>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</si>
  <si>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</si>
  <si>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</si>
  <si>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</si>
  <si>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</si>
  <si>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</si>
  <si>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</si>
  <si>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</si>
  <si>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</si>
  <si>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</si>
  <si>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</si>
  <si>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</si>
  <si>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</si>
  <si>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</si>
  <si>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</si>
  <si>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</si>
  <si>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</si>
  <si>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</si>
  <si>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</si>
  <si>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</si>
  <si>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</si>
  <si>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</si>
  <si>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</si>
  <si>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</si>
  <si>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</si>
  <si>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</si>
  <si>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</si>
  <si>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</si>
  <si>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</si>
  <si>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</si>
  <si>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</si>
  <si>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</si>
  <si>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</si>
  <si>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</si>
  <si>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</si>
  <si>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</si>
  <si>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</si>
  <si>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</si>
  <si>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</si>
  <si>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</si>
  <si>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</si>
  <si>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</si>
  <si>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</si>
  <si>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</si>
  <si>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</si>
  <si>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</si>
  <si>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</si>
  <si>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</si>
  <si>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</si>
  <si>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</si>
  <si>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</si>
  <si>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</si>
  <si>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</si>
  <si>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</si>
  <si>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</si>
  <si>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</si>
  <si>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</si>
  <si>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</si>
  <si>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</si>
  <si>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</si>
  <si>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</si>
  <si>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</si>
  <si>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</si>
  <si>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</si>
  <si>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</si>
  <si>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</si>
  <si>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</si>
  <si>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</si>
  <si>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</si>
  <si>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</si>
  <si>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</si>
  <si>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</si>
  <si>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</si>
  <si>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</si>
  <si>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</si>
  <si>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</si>
  <si>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</si>
  <si>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</si>
  <si>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</si>
  <si>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</si>
  <si>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</si>
  <si>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</si>
  <si>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</si>
  <si>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</si>
  <si>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</si>
  <si>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</si>
  <si>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</si>
  <si>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</si>
  <si>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</si>
  <si>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</si>
  <si>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</si>
  <si>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</si>
  <si>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</si>
  <si>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</si>
  <si>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</si>
  <si>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</si>
  <si>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</si>
  <si>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</si>
  <si>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</si>
  <si>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</si>
  <si>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</si>
  <si>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</si>
  <si>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</si>
  <si>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</si>
  <si>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</si>
  <si>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</si>
  <si>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</si>
  <si>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</si>
  <si>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</si>
  <si>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</si>
  <si>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</si>
  <si>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</si>
  <si>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</si>
  <si>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</si>
  <si>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</si>
  <si>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</si>
  <si>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</si>
  <si>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</si>
  <si>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</si>
  <si>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</si>
  <si>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</si>
  <si>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</si>
  <si>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</si>
  <si>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</si>
  <si>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</si>
  <si>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</si>
  <si>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</si>
  <si>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</si>
  <si>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</si>
  <si>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</si>
  <si>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</si>
  <si>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</si>
  <si>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</si>
  <si>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</si>
  <si>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</si>
  <si>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</si>
  <si>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</si>
  <si>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</si>
  <si>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</si>
  <si>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</si>
  <si>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</si>
  <si>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</si>
  <si>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</si>
  <si>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</si>
  <si>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</si>
  <si>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</si>
  <si>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</si>
  <si>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</si>
  <si>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</si>
  <si>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</si>
  <si>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</si>
  <si>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</si>
  <si>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</si>
  <si>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</si>
  <si>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</si>
  <si>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</si>
  <si>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</si>
  <si>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</si>
  <si>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</si>
  <si>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</si>
  <si>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</si>
  <si>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</si>
  <si>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</si>
  <si>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</si>
  <si>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</si>
  <si>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</si>
  <si>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</si>
  <si>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</si>
  <si>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</si>
  <si>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</si>
  <si>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</si>
  <si>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</si>
  <si>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</si>
  <si>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</si>
  <si>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</si>
  <si>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</si>
  <si>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</si>
  <si>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</si>
  <si>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</si>
  <si>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</si>
  <si>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</si>
  <si>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</si>
  <si>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</si>
  <si>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</si>
  <si>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</si>
  <si>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</si>
  <si>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</si>
  <si>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</si>
  <si>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</si>
  <si>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</si>
  <si>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</si>
  <si>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</si>
  <si>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</si>
  <si>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</si>
  <si>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</si>
  <si>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</si>
  <si>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</si>
  <si>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</si>
  <si>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</si>
  <si>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</si>
  <si>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</si>
  <si>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</si>
  <si>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</si>
  <si>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</si>
  <si>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</si>
  <si>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</si>
  <si>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</si>
  <si>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</si>
  <si>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</si>
  <si>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</si>
  <si>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</si>
  <si>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</si>
  <si>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</si>
  <si>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</si>
  <si>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</si>
  <si>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</si>
  <si>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</si>
  <si>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</si>
  <si>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</si>
  <si>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</si>
  <si>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</si>
  <si>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</si>
  <si>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</si>
  <si>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</si>
  <si>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</si>
  <si>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</si>
  <si>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</si>
  <si>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</si>
  <si>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</si>
  <si>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</si>
  <si>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</si>
  <si>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</si>
  <si>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</si>
  <si>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</si>
  <si>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</si>
  <si>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</si>
  <si>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</si>
  <si>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</si>
  <si>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</si>
  <si>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</si>
  <si>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</si>
  <si>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</si>
  <si>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</si>
  <si>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</si>
  <si>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</si>
  <si>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</si>
  <si>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</si>
  <si>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</si>
  <si>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</si>
  <si>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</si>
  <si>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</si>
  <si>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</si>
  <si>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</si>
  <si>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</si>
  <si>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</si>
  <si>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</si>
  <si>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</si>
  <si>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</si>
  <si>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</si>
  <si>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</si>
  <si>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</si>
  <si>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</si>
  <si>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</si>
  <si>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</si>
  <si>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</si>
  <si>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</si>
  <si>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</si>
  <si>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</si>
  <si>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</si>
  <si>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</si>
  <si>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</si>
  <si>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</si>
  <si>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</si>
  <si>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</si>
  <si>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</si>
  <si>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</si>
  <si>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</si>
  <si>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</si>
  <si>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</si>
  <si>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</si>
  <si>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</si>
  <si>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</si>
  <si>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</si>
  <si>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</si>
  <si>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</si>
  <si>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</si>
  <si>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</si>
  <si>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</si>
  <si>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</si>
  <si>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</si>
  <si>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</si>
  <si>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</si>
  <si>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</si>
  <si>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</si>
  <si>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</si>
  <si>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</si>
  <si>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</si>
  <si>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</si>
  <si>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</si>
  <si>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</si>
  <si>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</si>
  <si>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</si>
  <si>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</si>
  <si>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</si>
  <si>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</si>
  <si>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</si>
  <si>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</si>
  <si>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</si>
  <si>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</si>
  <si>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</si>
  <si>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</si>
  <si>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</si>
  <si>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</si>
  <si>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</si>
  <si>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</si>
  <si>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</si>
  <si>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</si>
  <si>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</si>
  <si>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</si>
  <si>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</si>
  <si>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</si>
  <si>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</si>
  <si>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</si>
  <si>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</si>
  <si>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</si>
  <si>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</si>
  <si>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</si>
  <si>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</si>
  <si>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</si>
  <si>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</si>
  <si>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</si>
  <si>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</si>
  <si>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</si>
  <si>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</si>
  <si>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</si>
  <si>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</si>
  <si>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</si>
  <si>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</si>
  <si>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</si>
  <si>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</si>
  <si>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</si>
  <si>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</si>
  <si>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</si>
  <si>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</si>
  <si>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</si>
  <si>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</si>
  <si>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</si>
  <si>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</si>
  <si>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</si>
  <si>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</si>
  <si>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</si>
  <si>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</si>
  <si>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</si>
  <si>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</si>
  <si>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</si>
  <si>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</si>
  <si>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</si>
  <si>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</si>
  <si>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</si>
  <si>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</si>
  <si>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</si>
  <si>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</si>
  <si>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</si>
  <si>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</si>
  <si>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</si>
  <si>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</si>
  <si>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</si>
  <si>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</si>
  <si>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</si>
  <si>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</si>
  <si>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</si>
  <si>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</si>
  <si>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</si>
  <si>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</si>
  <si>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</si>
  <si>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</si>
  <si>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</si>
  <si>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</si>
  <si>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</si>
  <si>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</si>
  <si>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</si>
  <si>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</si>
  <si>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</si>
  <si>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</si>
  <si>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</si>
  <si>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</si>
  <si>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</si>
  <si>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</si>
  <si>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</si>
  <si>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</si>
  <si>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</si>
  <si>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</si>
  <si>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</si>
  <si>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</si>
  <si>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</si>
  <si>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</si>
  <si>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</si>
  <si>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</si>
  <si>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</si>
  <si>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</si>
  <si>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</si>
  <si>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</si>
  <si>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</si>
  <si>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</si>
  <si>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</si>
  <si>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</si>
  <si>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</si>
  <si>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</si>
  <si>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</si>
  <si>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</si>
  <si>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</si>
  <si>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</si>
  <si>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</si>
  <si>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</si>
  <si>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</si>
  <si>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</si>
  <si>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</si>
  <si>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</si>
  <si>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</si>
  <si>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</si>
  <si>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</si>
  <si>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</si>
  <si>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</si>
  <si>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</si>
  <si>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</si>
  <si>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</si>
  <si>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</si>
  <si>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</si>
  <si>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</si>
  <si>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</si>
  <si>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</si>
  <si>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</si>
  <si>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</si>
  <si>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</si>
  <si>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</si>
  <si>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</si>
  <si>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</si>
  <si>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</si>
  <si>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</si>
  <si>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</si>
  <si>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</si>
  <si>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</si>
  <si>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</si>
  <si>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</si>
  <si>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</si>
  <si>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</si>
  <si>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</si>
  <si>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</si>
  <si>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</si>
  <si>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</si>
  <si>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</si>
  <si>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</si>
  <si>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</si>
  <si>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</si>
  <si>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</si>
  <si>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</si>
  <si>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</si>
  <si>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</si>
  <si>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</si>
  <si>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</si>
  <si>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</si>
  <si>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</si>
  <si>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</si>
  <si>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</si>
  <si>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</si>
  <si>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</si>
  <si>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</si>
  <si>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</si>
  <si>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</si>
  <si>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</si>
  <si>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</si>
  <si>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</si>
  <si>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</si>
  <si>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</si>
  <si>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</si>
  <si>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</si>
  <si>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</si>
  <si>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</si>
  <si>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</si>
  <si>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</si>
  <si>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</si>
  <si>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</si>
  <si>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</si>
  <si>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</si>
  <si>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</si>
  <si>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</si>
  <si>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</si>
  <si>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</si>
  <si>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</si>
  <si>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</si>
  <si>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</si>
  <si>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</si>
  <si>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</si>
  <si>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</si>
  <si>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</si>
  <si>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</si>
  <si>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</si>
  <si>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</si>
  <si>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</si>
  <si>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</si>
  <si>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</si>
  <si>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</si>
  <si>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</si>
  <si>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</si>
  <si>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</si>
  <si>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</si>
  <si>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</si>
  <si>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</si>
  <si>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</si>
  <si>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</si>
  <si>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</si>
  <si>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</si>
  <si>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</si>
  <si>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</si>
  <si>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</si>
  <si>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</si>
  <si>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</si>
  <si>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</si>
  <si>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</si>
  <si>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</si>
  <si>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</si>
  <si>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</si>
  <si>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</si>
  <si>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</si>
  <si>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</si>
  <si>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</si>
  <si>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</si>
  <si>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</si>
  <si>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</si>
  <si>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</si>
  <si>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</si>
  <si>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</si>
  <si>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</si>
  <si>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</si>
  <si>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</si>
  <si>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</si>
  <si>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</si>
  <si>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</si>
  <si>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</si>
  <si>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</si>
  <si>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</si>
  <si>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</si>
  <si>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</si>
  <si>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</si>
  <si>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</si>
  <si>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</si>
  <si>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</si>
  <si>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</si>
  <si>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</si>
  <si>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</si>
  <si>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</si>
  <si>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</si>
  <si>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</si>
  <si>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</si>
  <si>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</si>
  <si>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</si>
  <si>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</si>
  <si>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</si>
  <si>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</si>
  <si>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</si>
  <si>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</si>
  <si>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</si>
  <si>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</si>
  <si>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</si>
  <si>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</si>
  <si>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</si>
  <si>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</si>
  <si>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</si>
  <si>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</si>
  <si>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</si>
  <si>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</si>
  <si>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</si>
  <si>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</si>
  <si>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</si>
  <si>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</si>
  <si>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</si>
  <si>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</si>
  <si>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</si>
  <si>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</si>
  <si>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</si>
  <si>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</si>
  <si>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</si>
  <si>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</si>
  <si>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</si>
  <si>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</si>
  <si>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</si>
  <si>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</si>
  <si>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</si>
  <si>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</si>
  <si>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</si>
  <si>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</si>
  <si>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</si>
  <si>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</si>
  <si>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</si>
  <si>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</si>
  <si>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</si>
  <si>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</si>
  <si>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</si>
  <si>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</si>
  <si>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</si>
  <si>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</si>
  <si>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</si>
  <si>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</si>
  <si>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</si>
  <si>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</si>
  <si>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</si>
  <si>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</si>
  <si>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</si>
  <si>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</si>
  <si>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</si>
  <si>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</si>
  <si>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</si>
  <si>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</si>
  <si>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</si>
  <si>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</si>
  <si>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</si>
  <si>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</si>
  <si>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</si>
  <si>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</si>
  <si>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</si>
  <si>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</si>
  <si>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</si>
  <si>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</si>
  <si>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</si>
  <si>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</si>
  <si>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</si>
  <si>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</si>
  <si>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</si>
  <si>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</si>
  <si>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</si>
  <si>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</si>
  <si>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</si>
  <si>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</si>
  <si>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</si>
  <si>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</si>
  <si>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</si>
  <si>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</si>
  <si>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</si>
  <si>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</si>
  <si>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</si>
  <si>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</si>
  <si>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</si>
  <si>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</si>
  <si>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</si>
  <si>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</si>
  <si>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</si>
  <si>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</si>
  <si>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</si>
  <si>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</si>
  <si>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</si>
  <si>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</si>
  <si>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</si>
  <si>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</si>
  <si>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</si>
  <si>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</si>
  <si>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</si>
  <si>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</si>
  <si>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</si>
  <si>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</si>
  <si>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</si>
  <si>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</si>
  <si>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</si>
  <si>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</si>
  <si>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</si>
  <si>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</si>
  <si>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</si>
  <si>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</si>
  <si>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</si>
  <si>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</si>
  <si>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</si>
  <si>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</si>
  <si>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</si>
  <si>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</si>
  <si>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</si>
  <si>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</si>
  <si>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</si>
  <si>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</si>
  <si>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</si>
  <si>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</si>
  <si>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</si>
  <si>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</si>
  <si>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</si>
  <si>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</si>
  <si>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</si>
  <si>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</si>
  <si>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</si>
  <si>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</si>
  <si>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</si>
  <si>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</si>
  <si>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</si>
  <si>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</si>
  <si>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</si>
  <si>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</si>
  <si>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</si>
  <si>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</si>
  <si>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</si>
  <si>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</si>
  <si>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</si>
  <si>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</si>
  <si>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</si>
  <si>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</si>
  <si>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</si>
  <si>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</si>
  <si>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</si>
  <si>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</si>
  <si>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</si>
  <si>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</si>
  <si>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</si>
  <si>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</si>
  <si>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</si>
  <si>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</si>
  <si>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</si>
  <si>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</si>
  <si>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</si>
  <si>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</si>
  <si>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</si>
  <si>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</si>
  <si>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</si>
  <si>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</si>
  <si>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</si>
  <si>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</si>
  <si>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</si>
  <si>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</si>
  <si>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</si>
  <si>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</si>
  <si>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</si>
  <si>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</si>
  <si>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</si>
  <si>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</si>
  <si>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</si>
  <si>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</si>
  <si>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</si>
  <si>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</si>
  <si>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</si>
  <si>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</si>
  <si>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</si>
  <si>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</si>
  <si>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</si>
  <si>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</si>
  <si>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</si>
  <si>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</si>
  <si>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</si>
  <si>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</si>
  <si>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</si>
  <si>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</si>
  <si>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</si>
  <si>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</si>
  <si>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</si>
  <si>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</si>
  <si>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</si>
  <si>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</si>
  <si>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</si>
  <si>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</si>
  <si>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</si>
  <si>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</si>
  <si>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</si>
  <si>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</si>
  <si>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</si>
  <si>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</si>
  <si>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</si>
  <si>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</si>
  <si>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</si>
  <si>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</si>
  <si>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</si>
  <si>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</si>
  <si>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</si>
  <si>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</si>
  <si>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</si>
  <si>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</si>
  <si>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</si>
  <si>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</si>
  <si>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</si>
  <si>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</si>
  <si>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</si>
  <si>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</si>
  <si>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</si>
  <si>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</si>
  <si>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</si>
  <si>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</si>
  <si>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</si>
  <si>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</si>
  <si>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</si>
  <si>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</si>
  <si>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</si>
  <si>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</si>
  <si>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</si>
  <si>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</si>
  <si>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</si>
  <si>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</si>
  <si>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</si>
  <si>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</si>
  <si>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</si>
  <si>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</si>
  <si>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</si>
  <si>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</si>
  <si>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</si>
  <si>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</si>
  <si>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</si>
  <si>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</si>
  <si>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</si>
  <si>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</si>
  <si>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</si>
  <si>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</si>
  <si>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</si>
  <si>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</si>
  <si>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</si>
  <si>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</si>
  <si>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</si>
  <si>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</si>
  <si>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</si>
  <si>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</si>
  <si>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</si>
  <si>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</si>
  <si>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</si>
  <si>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</si>
  <si>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</si>
  <si>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</si>
  <si>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</si>
  <si>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</si>
  <si>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</si>
  <si>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</si>
  <si>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</si>
  <si>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</si>
  <si>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</si>
  <si>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</si>
  <si>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</si>
  <si>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</si>
  <si>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</si>
  <si>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</si>
  <si>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</si>
  <si>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</si>
  <si>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</si>
  <si>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</si>
  <si>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</si>
  <si>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</si>
  <si>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</si>
  <si>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</si>
  <si>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</si>
  <si>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</si>
  <si>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</si>
  <si>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</si>
  <si>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</si>
  <si>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</si>
  <si>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</si>
  <si>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</si>
  <si>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</si>
  <si>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</si>
  <si>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</si>
  <si>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</si>
  <si>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</si>
  <si>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</si>
  <si>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</si>
  <si>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</si>
  <si>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</si>
  <si>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</si>
  <si>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</si>
  <si>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</si>
  <si>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</si>
  <si>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</si>
  <si>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</si>
  <si>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</si>
  <si>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</si>
  <si>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</si>
  <si>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</si>
  <si>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</si>
  <si>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</si>
  <si>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</si>
  <si>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</si>
  <si>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</si>
  <si>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</si>
  <si>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</si>
  <si>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</si>
  <si>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</si>
  <si>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</si>
  <si>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</si>
  <si>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</si>
  <si>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</si>
  <si>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</si>
  <si>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</si>
  <si>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</si>
  <si>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</si>
  <si>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</si>
  <si>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</si>
  <si>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</si>
  <si>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</si>
  <si>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</si>
  <si>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</si>
  <si>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</si>
  <si>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</si>
  <si>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</si>
  <si>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</si>
  <si>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</si>
  <si>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</si>
  <si>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</si>
  <si>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</si>
  <si>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</si>
  <si>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</si>
  <si>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</si>
  <si>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</si>
  <si>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</si>
  <si>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</si>
  <si>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</si>
  <si>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</si>
  <si>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</si>
  <si>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</si>
  <si>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</si>
  <si>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</si>
  <si>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</si>
  <si>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</si>
  <si>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</si>
  <si>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</si>
  <si>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</si>
  <si>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</si>
  <si>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</si>
  <si>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</si>
  <si>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</si>
  <si>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</si>
  <si>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</si>
  <si>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</si>
  <si>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</si>
  <si>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</si>
  <si>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</si>
  <si>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</si>
  <si>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</si>
  <si>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</si>
  <si>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</si>
  <si>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</si>
  <si>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</si>
  <si>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</si>
  <si>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</si>
  <si>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</si>
  <si>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</si>
  <si>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</si>
  <si>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</si>
  <si>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</si>
  <si>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</si>
  <si>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</si>
  <si>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</si>
  <si>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</si>
  <si>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</si>
  <si>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</si>
  <si>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</si>
  <si>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</si>
  <si>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</si>
  <si>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</si>
  <si>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</si>
  <si>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</si>
  <si>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</si>
  <si>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</si>
  <si>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</si>
  <si>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</si>
  <si>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</si>
  <si>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</si>
  <si>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</si>
  <si>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</si>
  <si>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</si>
  <si>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</si>
  <si>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</si>
  <si>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</si>
  <si>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</si>
  <si>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</si>
  <si>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</si>
  <si>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</si>
  <si>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</si>
  <si>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</si>
  <si>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</si>
  <si>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</si>
  <si>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</si>
  <si>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</si>
  <si>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</si>
  <si>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</si>
  <si>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</si>
  <si>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</si>
  <si>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</si>
  <si>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</si>
  <si>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</si>
  <si>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</si>
  <si>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</si>
  <si>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</si>
  <si>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</si>
  <si>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</si>
  <si>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</si>
  <si>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</si>
  <si>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</si>
  <si>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</si>
  <si>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</si>
  <si>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</si>
  <si>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</si>
  <si>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</si>
  <si>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</si>
  <si>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</si>
  <si>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</si>
  <si>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</si>
  <si>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</si>
  <si>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</si>
  <si>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</si>
  <si>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</si>
  <si>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</si>
  <si>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</si>
  <si>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</si>
  <si>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</si>
  <si>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</si>
  <si>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</si>
  <si>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</si>
  <si>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</si>
  <si>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</si>
  <si>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</si>
  <si>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</si>
  <si>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</si>
  <si>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</si>
  <si>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</si>
  <si>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</si>
  <si>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</si>
  <si>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</si>
  <si>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</si>
  <si>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</si>
  <si>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</si>
  <si>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</si>
  <si>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</si>
  <si>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</si>
  <si>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</si>
  <si>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</si>
  <si>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</si>
  <si>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</si>
  <si>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</si>
  <si>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</si>
  <si>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</si>
  <si>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</si>
  <si>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</si>
  <si>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</si>
  <si>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</si>
  <si>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</si>
  <si>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</si>
  <si>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</si>
  <si>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</si>
  <si>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</si>
  <si>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</si>
  <si>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</si>
  <si>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</si>
  <si>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</si>
  <si>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</si>
  <si>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</si>
  <si>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</si>
  <si>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</si>
  <si>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</si>
  <si>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</si>
  <si>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</si>
  <si>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</si>
  <si>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</si>
  <si>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</si>
  <si>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</si>
  <si>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</si>
  <si>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</si>
  <si>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</si>
  <si>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</si>
  <si>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</si>
  <si>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</si>
  <si>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</si>
  <si>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</si>
  <si>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</si>
  <si>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</si>
  <si>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</si>
  <si>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</si>
  <si>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</si>
  <si>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</si>
  <si>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</si>
  <si>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</si>
  <si>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</si>
  <si>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</si>
  <si>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</si>
  <si>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</si>
  <si>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</si>
  <si>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</si>
  <si>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</si>
  <si>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</si>
  <si>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</si>
  <si>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</si>
  <si>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</si>
  <si>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</si>
  <si>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</si>
  <si>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</si>
  <si>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</si>
  <si>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</si>
  <si>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</si>
  <si>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</si>
  <si>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</si>
  <si>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</si>
  <si>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</si>
  <si>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</si>
  <si>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</si>
  <si>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</si>
  <si>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</si>
  <si>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</si>
  <si>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</si>
  <si>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</si>
  <si>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</si>
  <si>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</si>
  <si>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</si>
  <si>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</si>
  <si>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</si>
  <si>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</si>
  <si>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</si>
  <si>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</si>
  <si>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</si>
  <si>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</si>
  <si>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</si>
  <si>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</si>
  <si>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</si>
  <si>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</si>
  <si>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</si>
  <si>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</si>
  <si>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</si>
  <si>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</si>
  <si>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</si>
  <si>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</si>
  <si>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</si>
  <si>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</si>
  <si>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</si>
  <si>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</si>
  <si>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</si>
  <si>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</si>
  <si>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</si>
  <si>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</si>
  <si>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</si>
  <si>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</si>
  <si>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</si>
  <si>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</si>
  <si>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</si>
  <si>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</si>
  <si>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</si>
  <si>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</si>
  <si>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</si>
  <si>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</si>
  <si>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</si>
  <si>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</si>
  <si>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</si>
  <si>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</si>
  <si>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</si>
  <si>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</si>
  <si>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</si>
  <si>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</si>
  <si>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</si>
  <si>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</si>
  <si>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</si>
  <si>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</si>
  <si>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</si>
  <si>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</si>
  <si>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</si>
  <si>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</si>
  <si>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</si>
  <si>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</si>
  <si>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</si>
  <si>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</si>
  <si>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</si>
  <si>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</si>
  <si>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</si>
  <si>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</si>
  <si>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</si>
  <si>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</si>
  <si>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</si>
  <si>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</si>
  <si>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</si>
  <si>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</si>
  <si>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</si>
  <si>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</si>
  <si>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</si>
  <si>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</si>
  <si>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</si>
  <si>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</si>
  <si>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</si>
  <si>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</si>
  <si>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</si>
  <si>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</si>
  <si>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</si>
  <si>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</si>
  <si>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</si>
  <si>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</si>
  <si>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</si>
  <si>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</si>
  <si>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</si>
  <si>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</si>
  <si>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</si>
  <si>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</si>
  <si>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</si>
  <si>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</si>
  <si>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</si>
  <si>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</si>
  <si>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</si>
  <si>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</si>
  <si>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</si>
  <si>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</si>
  <si>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</si>
  <si>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</si>
  <si>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</si>
  <si>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</si>
  <si>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</si>
  <si>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</si>
  <si>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</si>
  <si>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</si>
  <si>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</si>
  <si>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</si>
  <si>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</si>
  <si>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</si>
  <si>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</si>
  <si>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</si>
  <si>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</si>
  <si>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</si>
  <si>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</si>
  <si>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</si>
  <si>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</si>
  <si>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</si>
  <si>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</si>
  <si>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</si>
  <si>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</si>
  <si>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</si>
  <si>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</si>
  <si>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</si>
  <si>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</si>
  <si>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</si>
  <si>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</si>
  <si>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</si>
  <si>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</si>
  <si>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</si>
  <si>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</si>
  <si>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</si>
  <si>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</si>
  <si>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</si>
  <si>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</si>
  <si>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</si>
  <si>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</si>
  <si>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</si>
  <si>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</si>
  <si>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</si>
  <si>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</si>
  <si>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</si>
  <si>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</si>
  <si>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</si>
  <si>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</si>
  <si>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</si>
  <si>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</si>
  <si>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</si>
  <si>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</si>
  <si>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</si>
  <si>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</si>
  <si>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</si>
  <si>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</si>
  <si>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</si>
  <si>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</si>
  <si>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</si>
  <si>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</si>
  <si>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</si>
  <si>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</si>
  <si>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</si>
  <si>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</si>
  <si>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</si>
  <si>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</si>
  <si>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</si>
  <si>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</si>
  <si>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</si>
  <si>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</si>
  <si>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</si>
  <si>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</si>
  <si>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</si>
  <si>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</si>
  <si>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</si>
  <si>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</si>
  <si>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</si>
  <si>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</si>
  <si>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</si>
  <si>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</si>
  <si>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</si>
  <si>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</si>
  <si>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</si>
  <si>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</si>
  <si>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</si>
  <si>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</si>
  <si>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</si>
  <si>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</si>
  <si>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</si>
  <si>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</si>
  <si>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</si>
  <si>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</si>
  <si>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</si>
  <si>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</si>
  <si>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</si>
  <si>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</si>
  <si>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</si>
  <si>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</si>
  <si>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</si>
  <si>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</si>
  <si>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</si>
  <si>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</si>
  <si>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</si>
  <si>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</si>
  <si>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</si>
  <si>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</si>
  <si>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</si>
  <si>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</si>
  <si>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</si>
  <si>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</si>
  <si>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</si>
  <si>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</si>
  <si>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</si>
  <si>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</si>
  <si>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</si>
  <si>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</si>
  <si>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</si>
  <si>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</si>
  <si>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</si>
  <si>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</si>
  <si>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</si>
  <si>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</si>
  <si>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</si>
  <si>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</si>
  <si>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</si>
  <si>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</si>
  <si>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</si>
  <si>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</si>
  <si>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</si>
  <si>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</si>
  <si>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</si>
  <si>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</si>
  <si>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</si>
  <si>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</si>
  <si>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</si>
  <si>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</si>
  <si>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</si>
  <si>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</si>
  <si>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</si>
  <si>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</si>
  <si>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</si>
  <si>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</si>
  <si>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</si>
  <si>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</si>
  <si>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</si>
  <si>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</si>
  <si>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</si>
  <si>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</si>
  <si>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</si>
  <si>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</si>
  <si>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</si>
  <si>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</si>
  <si>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</si>
  <si>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</si>
  <si>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</si>
  <si>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</si>
  <si>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</si>
  <si>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</si>
  <si>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</si>
  <si>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</si>
  <si>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</si>
  <si>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</si>
  <si>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</si>
  <si>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</si>
  <si>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</si>
  <si>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</si>
  <si>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</si>
  <si>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</si>
  <si>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</si>
  <si>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</si>
  <si>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</si>
  <si>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</si>
  <si>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</si>
  <si>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</si>
  <si>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</si>
  <si>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</si>
  <si>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</si>
  <si>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</si>
  <si>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</si>
  <si>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</si>
  <si>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</si>
  <si>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</si>
  <si>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</si>
  <si>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</si>
  <si>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</si>
  <si>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</si>
  <si>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</si>
  <si>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</si>
  <si>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</si>
  <si>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</si>
  <si>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</si>
  <si>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</si>
  <si>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</si>
  <si>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</si>
  <si>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</si>
  <si>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</si>
  <si>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</si>
  <si>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</si>
  <si>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</si>
  <si>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</si>
  <si>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</si>
  <si>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</si>
  <si>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</si>
  <si>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</si>
  <si>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</si>
  <si>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</si>
  <si>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</si>
  <si>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</si>
  <si>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</si>
  <si>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</si>
  <si>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</si>
  <si>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</si>
  <si>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</si>
  <si>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</si>
  <si>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</si>
  <si>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</si>
  <si>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</si>
  <si>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</si>
  <si>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</si>
  <si>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</si>
  <si>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</si>
  <si>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</si>
  <si>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</si>
  <si>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</si>
  <si>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</si>
  <si>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</si>
  <si>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</si>
  <si>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</si>
  <si>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</si>
  <si>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</si>
  <si>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</si>
  <si>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</si>
  <si>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</si>
  <si>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</si>
  <si>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</si>
  <si>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</si>
  <si>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</si>
  <si>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</si>
  <si>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</si>
  <si>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</si>
  <si>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</si>
  <si>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</si>
  <si>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</si>
  <si>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</si>
  <si>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</si>
  <si>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</si>
  <si>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</si>
  <si>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</si>
  <si>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</si>
  <si>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</si>
  <si>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</si>
  <si>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</si>
  <si>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</si>
  <si>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</si>
  <si>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</si>
  <si>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</si>
  <si>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</si>
  <si>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</si>
  <si>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</si>
  <si>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</si>
  <si>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</si>
  <si>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</si>
  <si>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</si>
  <si>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</si>
  <si>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</si>
  <si>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</si>
  <si>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</si>
  <si>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</si>
  <si>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</si>
  <si>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</si>
  <si>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</si>
  <si>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</si>
  <si>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</si>
  <si>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</si>
  <si>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</si>
  <si>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</si>
  <si>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</si>
  <si>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</si>
  <si>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</si>
  <si>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</si>
  <si>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</si>
  <si>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</si>
  <si>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</si>
  <si>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</si>
  <si>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</si>
  <si>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</si>
  <si>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</si>
  <si>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</si>
  <si>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</si>
  <si>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</si>
  <si>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</si>
  <si>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</si>
  <si>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</si>
  <si>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</si>
  <si>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</si>
  <si>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</si>
  <si>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</si>
  <si>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</si>
  <si>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</si>
  <si>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</si>
  <si>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</si>
  <si>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</si>
  <si>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</si>
  <si>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</si>
  <si>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</si>
  <si>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</si>
  <si>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</si>
  <si>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</si>
  <si>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</si>
  <si>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</si>
  <si>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</si>
  <si>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</si>
  <si>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</si>
  <si>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</si>
  <si>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</si>
  <si>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</si>
  <si>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</si>
  <si>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</si>
  <si>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</si>
  <si>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</si>
  <si>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</si>
  <si>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</si>
  <si>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</si>
  <si>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</si>
  <si>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</si>
  <si>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</si>
  <si>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</si>
  <si>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</si>
  <si>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</si>
  <si>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</si>
  <si>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</si>
  <si>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</si>
  <si>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</si>
  <si>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</si>
  <si>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</si>
  <si>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</si>
  <si>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</si>
  <si>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</si>
  <si>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</si>
  <si>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</si>
  <si>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</si>
  <si>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</si>
  <si>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</si>
  <si>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</si>
  <si>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</si>
  <si>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</si>
  <si>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</si>
  <si>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</si>
  <si>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</si>
  <si>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</si>
  <si>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</si>
  <si>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</si>
  <si>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</si>
  <si>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</si>
  <si>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</si>
  <si>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</si>
  <si>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</si>
  <si>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</si>
  <si>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</si>
  <si>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</si>
  <si>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</si>
  <si>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</si>
  <si>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</si>
  <si>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</si>
  <si>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</si>
  <si>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</si>
  <si>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</si>
  <si>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</si>
  <si>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</si>
  <si>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</si>
  <si>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</si>
  <si>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</si>
  <si>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</si>
  <si>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</si>
  <si>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</si>
  <si>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</si>
  <si>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</si>
  <si>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</si>
  <si>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</si>
  <si>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</si>
  <si>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</si>
  <si>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</si>
  <si>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</si>
  <si>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</si>
  <si>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</si>
  <si>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</si>
  <si>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</si>
  <si>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</si>
  <si>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</si>
  <si>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</si>
  <si>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</si>
  <si>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</si>
  <si>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</si>
  <si>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</si>
  <si>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</si>
  <si>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</si>
  <si>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</si>
  <si>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</si>
  <si>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</si>
  <si>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</si>
  <si>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</si>
  <si>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</si>
  <si>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</si>
  <si>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</si>
  <si>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</si>
  <si>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</si>
  <si>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</si>
  <si>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</si>
  <si>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</si>
  <si>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</si>
  <si>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</si>
  <si>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</si>
  <si>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</si>
  <si>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</si>
  <si>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</si>
  <si>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</si>
  <si>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</si>
  <si>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</si>
  <si>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</si>
  <si>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</si>
  <si>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</si>
  <si>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</si>
  <si>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</si>
  <si>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</si>
  <si>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</si>
  <si>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</si>
  <si>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</si>
  <si>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</si>
  <si>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</si>
  <si>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</si>
  <si>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</si>
  <si>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</si>
  <si>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</si>
  <si>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</si>
  <si>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</si>
  <si>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</si>
  <si>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</si>
  <si>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</si>
  <si>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</si>
  <si>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</si>
  <si>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</si>
  <si>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</si>
  <si>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</si>
  <si>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</si>
  <si>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</si>
  <si>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</si>
  <si>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</si>
  <si>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</si>
  <si>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</si>
  <si>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</si>
  <si>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</si>
  <si>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</si>
  <si>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</si>
  <si>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</si>
  <si>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</si>
  <si>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</si>
  <si>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</si>
  <si>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</si>
  <si>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</si>
  <si>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</si>
  <si>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</si>
  <si>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</si>
  <si>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</si>
  <si>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</si>
  <si>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</si>
  <si>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</si>
  <si>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</si>
  <si>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</si>
  <si>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</si>
  <si>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</si>
  <si>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</si>
  <si>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</si>
  <si>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</si>
  <si>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</si>
  <si>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</si>
  <si>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</si>
  <si>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</si>
  <si>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</si>
  <si>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</si>
  <si>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</si>
  <si>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</si>
  <si>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</si>
  <si>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</si>
  <si>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</si>
  <si>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</si>
  <si>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</si>
  <si>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</si>
  <si>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</si>
  <si>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</si>
  <si>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</si>
  <si>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</si>
  <si>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</si>
  <si>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</si>
  <si>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</si>
  <si>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</si>
  <si>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</si>
  <si>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</si>
  <si>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</si>
  <si>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</si>
  <si>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</si>
  <si>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</si>
  <si>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</si>
  <si>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</si>
  <si>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</si>
  <si>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</si>
  <si>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</si>
  <si>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</si>
  <si>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</si>
  <si>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</si>
  <si>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</si>
  <si>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</si>
  <si>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</si>
  <si>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</si>
  <si>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</si>
  <si>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</si>
  <si>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</si>
  <si>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</si>
  <si>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</si>
  <si>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</si>
  <si>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</si>
  <si>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</si>
  <si>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</si>
  <si>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</si>
  <si>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</si>
  <si>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</si>
  <si>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</si>
  <si>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</si>
  <si>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</si>
  <si>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</si>
  <si>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</si>
  <si>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</si>
  <si>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</si>
  <si>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</si>
  <si>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</si>
  <si>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</si>
  <si>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</si>
  <si>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</si>
  <si>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</si>
  <si>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</si>
  <si>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</si>
  <si>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</si>
  <si>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</si>
  <si>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</si>
  <si>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</si>
  <si>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</si>
  <si>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</si>
  <si>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</si>
  <si>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</si>
  <si>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</si>
  <si>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</si>
  <si>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</si>
  <si>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</si>
  <si>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</si>
  <si>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</si>
  <si>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</si>
  <si>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</si>
  <si>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</si>
  <si>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</si>
  <si>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</si>
  <si>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</si>
  <si>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</si>
  <si>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</si>
  <si>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</si>
  <si>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</si>
  <si>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</si>
  <si>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</si>
  <si>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</si>
  <si>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</si>
  <si>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</si>
  <si>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</si>
  <si>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</si>
  <si>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</si>
  <si>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</si>
  <si>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</si>
  <si>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</si>
  <si>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</si>
  <si>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</si>
  <si>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</si>
  <si>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</si>
  <si>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</si>
  <si>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</si>
  <si>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</si>
  <si>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</si>
  <si>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</si>
  <si>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</si>
  <si>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</si>
  <si>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PCM-20251203-00000465</t>
  </si>
  <si>
    <t>PCM-20251203-00000404</t>
  </si>
  <si>
    <t>access issue, site located at militry base, team try to access at 9 AM</t>
  </si>
  <si>
    <t>PCM-20251203-00000464</t>
  </si>
  <si>
    <t xml:space="preserve">EM team need 180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</si>
  <si>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</si>
  <si>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</si>
  <si>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</si>
  <si>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</si>
  <si>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</si>
  <si>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</si>
  <si>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</si>
  <si>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</si>
  <si>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</si>
  <si>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</si>
  <si>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</si>
  <si>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</si>
  <si>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</si>
  <si>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</si>
  <si>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PCM-20251203-00000425</t>
  </si>
  <si>
    <t>EM team on the way: ETA 35 min</t>
  </si>
  <si>
    <t>PCM-20251203-00000458</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</si>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</sst>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2" totalsRowShown="0" headerRowDxfId="13" tableBorderDxfId="12">
  <autoFilter ref="A1:L4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331.32667673611286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45994.275102314816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45994.275102314816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45994.275102314816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45994.275102314816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45994.275102314816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45994.275102314816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45994.275102314816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45994.275102314816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45994.275102314816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45994.275102314816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45994.275102314816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45994.275102314816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45994.275102314816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45994.275102314816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45994.275102314816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45994.275102314816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45994.275102314816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45994.275102314816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45994.275102314816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45994.275102314816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45994.275102314816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45994.275102314816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45994.275102314816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45994.275102314816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45994.275102314816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45994.275102314816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45994.275102314816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45994.275102314816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45994.275102546293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45994.275102546293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45994.275102546293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45994.275102546293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45994.275102546293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45994.275102546293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45994.275102546293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45994.275102546293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45994.275102546293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45994.275102546293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45994.275102546293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45994.275102546293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45994.275102546293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45994.275102546293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45994.275102546293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45994.275102546293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45994.275102546293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45994.275102546293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45994.275102546293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45994.275102546293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45994.275102546293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45994.275102546293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45994.275102546293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45994.275102546293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45994.275102546293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45994.275102546293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45994.275102546293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45994.275102546293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45994.275102546293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45994.275102546293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45994.275102546293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45994.275102546293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45994.275102546293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45994.275102546293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45994.275102546293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45994.275102546293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45994.275102546293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45994.275102546293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45994.275102546293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45994.275102546293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45994.275102546293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45994.275102546293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45994.275102546293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45994.275102546293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45994.275102546293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45994.275102546293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45994.275102546293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45994.275102546293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45994.275102546293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45994.275102546293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45994.275102546293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45994.275102546293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45994.275102546293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45994.275102546293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45994.275102546293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45994.275102546293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45994.275102546293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45994.275102546293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45994.275102546293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45994.275102546293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45994.275102546293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45994.275102546293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45994.275102546293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45994.275102546293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45994.275102546293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45994.275102546293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45994.275102546293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45994.275102546293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45994.275102546293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45994.275102546293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45994.275102546293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45994.275102546293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45994.275102546293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45994.275102546293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45994.275102546293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45994.275102546293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45994.275102546293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45994.275102546293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45994.275102546293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45994.275102546293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45994.275102546293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45994.275102546293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45994.275102546293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45994.275102546293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45994.275102546293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45994.275102546293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45994.275102546293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45994.275102546293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45994.275102546293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45994.275102546293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45994.275102546293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45994.275102546293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45994.275102546293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45994.275102546293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45994.275102546293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45994.275102546293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45994.275102546293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45994.275102546293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45994.275102546293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45994.275102546293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45994.275102546293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45994.275102546293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45994.275102546293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45994.275102546293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45994.275102546293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45994.275102546293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45994.275102546293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45994.275102546293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45994.275102546293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45994.275102546293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45994.275102546293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45994.275102546293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45994.275102546293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45994.275102546293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45994.275102546293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45994.275102546293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45994.275102546293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45994.275102546293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45994.275102546293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45994.275102546293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45994.275102546293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45994.275102546293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45994.275102546293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45994.275102546293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45994.275102546293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45994.275102546293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45994.275102546293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45994.275102546293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45994.275102546293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45994.275102546293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45994.275102546293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45994.275102546293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45994.275102546293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45994.275102546293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45994.275102546293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45994.275102546293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45994.275102546293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45994.275102546293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45994.275102546293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45994.275102546293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45994.275102546293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45994.275102546293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45994.275102546293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45994.275102546293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45994.275102546293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45994.275102546293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45994.275102546293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45994.275102546293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45994.275102546293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45994.275102546293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45994.275102546293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45994.275102546293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45994.275102546293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45994.275102546293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45994.275102546293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45994.275102546293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45994.275102546293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45994.275102546293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45994.275102546293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45994.275102546293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45994.275102546293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45994.275102546293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45994.275102546293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45994.275102546293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45994.275102546293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45994.275102546293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45994.275102546293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45994.275102546293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45994.275102546293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45994.275102546293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45994.275102546293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45994.275102546293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45994.275102546293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45994.275102546293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45994.275102546293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45994.275102546293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45994.275102546293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45994.275102546293</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169.27526493055484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9.887683912034845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58" t="s">
        <v>38875</v>
      </c>
      <c r="E5" s="81" t="s">
        <v>39106</v>
      </c>
      <c r="F5" s="100">
        <v>45993.964467592596</v>
      </c>
      <c r="G5" s="101">
        <f ca="1">IFERROR(NOW()-F5,"-")</f>
        <v>0.31063530092069414</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23537</v>
      </c>
      <c r="E6" s="81" t="s">
        <v>39106</v>
      </c>
      <c r="F6" s="100">
        <v>45994.309745370374</v>
      </c>
      <c r="G6" s="101">
        <f ca="1">IFERROR(NOW()-F6,"-")</f>
        <v>-3.4642476857698057E-2</v>
      </c>
      <c r="H6" s="71">
        <v>45994.304884259262</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45994.275102893516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45994.275102893516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45994.275102893516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45994.275102893516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45994.275102893516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45994.275102893516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45994.275102893516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45994.275102893516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45994.275102893516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45994.275102893516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45994.275102893516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45994.275102893516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45994.275102893516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45994.275102893516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45994.275102893516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45994.275102893516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45994.275102893516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45994.275102893516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45994.275102893516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45994.275102893516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45994.275102893516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45994.275102893516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45994.275102893516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45994.275102893516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45994.275102893516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45994.275102893516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45994.275102893516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45994.275102893516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45994.275102893516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45994.275102893516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45994.275102893516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45994.275102893516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45994.275102893516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45994.275102893516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45994.275102893516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45994.275102893516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v>1</v>
      </c>
      <c r="D2" s="18" t="s">
        <v>11115</v>
      </c>
      <c r="E2" s="18" t="s">
        <v>39106</v>
      </c>
      <c r="F2" s="20">
        <v>45994.276666666665</v>
      </c>
      <c r="G2" s="21">
        <f t="shared" ref="G2:G22" ca="1" si="0">IFERROR(NOW()-F2,"-")</f>
        <v>-1.5637731485185213E-3</v>
      </c>
      <c r="H2" s="22">
        <v>45994.271249999998</v>
      </c>
      <c r="I2" s="19" t="str">
        <f>IFERROR(VLOOKUP(D2,DB!A:F,6,0),"")</f>
        <v>SCECO</v>
      </c>
      <c r="J2" s="18" t="str">
        <f>IFERROR(VLOOKUP(D2,DB!A:G,7,0),"")</f>
        <v>Dead</v>
      </c>
      <c r="K2" s="42" t="s">
        <v>39196</v>
      </c>
      <c r="L2" s="23" t="str">
        <f>IFERROR(VLOOKUP(D2,DB!A:I,9,0),"")</f>
        <v>Latis</v>
      </c>
    </row>
    <row r="3" spans="1:13" ht="15" customHeight="1">
      <c r="A3" s="19" t="s">
        <v>39197</v>
      </c>
      <c r="B3" s="58" t="str">
        <f>IFERROR(VLOOKUP(D3,DB!A:K,11,0),"")</f>
        <v>R3</v>
      </c>
      <c r="C3" s="18">
        <v>2</v>
      </c>
      <c r="D3" s="18" t="s">
        <v>17977</v>
      </c>
      <c r="E3" s="18" t="s">
        <v>39106</v>
      </c>
      <c r="F3" s="20">
        <v>45994.309594907405</v>
      </c>
      <c r="G3" s="21">
        <f t="shared" ca="1" si="0"/>
        <v>-3.4492013888666406E-2</v>
      </c>
      <c r="H3" s="153">
        <v>45994.304456018515</v>
      </c>
      <c r="I3" s="19" t="str">
        <f>IFERROR(VLOOKUP(D3,DB!A:F,6,0),"")</f>
        <v>SCECO</v>
      </c>
      <c r="J3" s="18" t="str">
        <f>IFERROR(VLOOKUP(D3,DB!A:G,7,0),"")</f>
        <v>Dead</v>
      </c>
      <c r="K3" s="42" t="s">
        <v>39198</v>
      </c>
      <c r="L3" s="23" t="str">
        <f>IFERROR(VLOOKUP(D3,DB!A:I,9,0),"")</f>
        <v>Latis</v>
      </c>
    </row>
    <row r="4" spans="1:13" ht="15" customHeight="1">
      <c r="A4" s="19"/>
      <c r="B4" s="58" t="str">
        <f>IFERROR(VLOOKUP(D4,DB!A:K,11,0),"")</f>
        <v/>
      </c>
      <c r="C4" s="18"/>
      <c r="D4" s="18"/>
      <c r="E4" s="18"/>
      <c r="F4" s="20"/>
      <c r="G4" s="21">
        <f t="shared" ca="1" si="0"/>
        <v>45994.275102893516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45994.275102893516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45994.275102893516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45994.275102893516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45994.275102893516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45994.275102893516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45994.275102893516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45994.275102893516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45994.275102893516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45994.275102893516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45994.275102893516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45994.275102893516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45994.275102893516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45994.275102893516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45994.275102893516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45994.275102893516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45994.275102893516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45994.275102893516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45994.275102893516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45994.275102893516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45994.275102893516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45994.275102893516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45994.275102893516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45994.275102893516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45994.275102893516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45994.275102893516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45994.275102893516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45994.275102893516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45994.275102893516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45994.275102893516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45994.275102893516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45994.275102893516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45994.275102893516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45994.275102893516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45994.275102893516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45994.275102893516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45994.275102893516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45994.275102893516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45994.275102893516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45994.275102893516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45994.275102893516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45994.275102893516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45994.275102893516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45994.275102893516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45994.275102893516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45994.275102893516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45994.275102893516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45994.275102893516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45994.275102893516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45994.275102893516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45994.275102893516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45994.275102893516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45994.275102893516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45994.275102893516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45994.275102893516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45994.275102893516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45994.275102893516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45994.275102893516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45994.275102893516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45994.275102893516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45994.275102893516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45994.275102893516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45994.275102893516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45994.275102893516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45994.275102893516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45994.275102893516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45994.275102893516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45994.275102893516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45994.275102893516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45994.275102893516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45994.275102893516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45994.275102893516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45994.275102893516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45994.275102893516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45994.275102893516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45994.275102893516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45994.275102893516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45994.275102893516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45994.275102893516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45994.275102893516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45994.275102893516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45994.275102893516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45994.275102893516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45994.275102893516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45994.275102893516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45994.275102893516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45994.275102893516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45994.275102893516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45994.275102893516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45994.275102893516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45994.275102893516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45994.275102893516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45994.275102893516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45994.275102893516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45994.275102893516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45994.275102893516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45994.275102893516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45994.275102893516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45994.275102893516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45994.275102893516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45994.275102893516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45994.275102893516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45994.275102893516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45994.275102893516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45994.275102893516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45994.275102893516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45994.275102893516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45994.275102893516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45994.275102893516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45994.275102893516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45994.275102893516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45994.275102893516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45994.275102893516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45994.275102893516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45994.275102893516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45994.275102893516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45994.275102893516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45994.275102893516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45994.275102893516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45994.275102893516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45994.275102893516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45994.275102893516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45994.275102893516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45994.275102893516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45994.275102893516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45994.275102893516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45994.275102893516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45994.275102893516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45994.275102893516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45994.275102893516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45994.275102893516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45994.275102893516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45994.275102893516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45994.275102893516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45994.275102893516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45994.275102893516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45994.275102893516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45994.275102893516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45994.275102893516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45994.275102893516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45994.275102893516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45994.275102893516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45994.275102893516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45994.275102893516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45994.275102893516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45994.275102893516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45994.275102893516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45994.275102893516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45994.275102893516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45994.275102893516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45994.275102893516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45994.275102893516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45994.275102893516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45994.275102893516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45994.275102893516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45994.275102893516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45994.275102893516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45994.275102893516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45994.275102893516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45994.275102893516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45994.275102893516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45994.275102893516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45994.275102893516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45994.275102893516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45994.275102893516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45994.275102893516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45994.275102893516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45994.275102893516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45994.275102893516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45994.275102893516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45994.275102893516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45994.275102893516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45994.275102893516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45994.275102893516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45994.275102893516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45994.275102893516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45994.275102893516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45994.275102893516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45994.275102893516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45994.275102893516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45994.275102893516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45994.275102893516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45994.275102893516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45994.275102893516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45994.275102893516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45994.275102893516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45994.275102893516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45994.275102893516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45994.275102893516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45994.275102893516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45994.275102893516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45994.275102893516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45994.275102893516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45994.275102893516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45994.275102893516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45994.275102893516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45994.275102893516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45994.275102893516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45994.275102893516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45994.275102893516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45994.275102893516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45994.275102893516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45994.275102893516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45994.275102893516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45994.275102893516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45994.275102893516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45994.275102893516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45994.275102893516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45994.275102893516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45994.275102893516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45994.275102893516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45994.275102893516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45994.275102893516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45994.275102893516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45994.275102893516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45994.275102893516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45994.275102893516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45994.275102893516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45994.275102893516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45994.275102893516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45994.275102893516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45994.275102893516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45994.275102893516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45994.275102893516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45994.275102893516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45994.275102893516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45994.275102893516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45994.275102893516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45994.275102893516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45994.275102893516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45994.275102893516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45994.275102893516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45994.275102893516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45994.275102893516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45994.275102893516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45994.275102893516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45994.275102893516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45994.275102893516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45994.275102893516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45994.275102893516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45994.275102893516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45994.275102893516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45994.275102893516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45994.275102893516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45994.275102893516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45994.275102893516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45994.275102893516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45994.275102893516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45994.275102893516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45994.275102893516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45994.275102893516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45994.275102893516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45994.275102893516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45994.275102893516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45994.275102893516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45994.275102893516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45994.275102893516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45994.275102893516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45994.275102893516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45994.275102893516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45994.275102893516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45994.275102893516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45994.275102893516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45994.275102893516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45994.275102893516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45994.275102893516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45994.275102893516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45994.275102893516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45994.275102893516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45994.275102893516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45994.275102893516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45994.275102893516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45994.275102893516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45994.275102893516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45994.275102893516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45994.275102893516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45994.275102893516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45994.275102893516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45994.275102893516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45994.275102893516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45994.275102893516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45994.275102893516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45994.275102893516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45994.275102893516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45994.275102893516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45994.275102893516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45994.275102893516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45994.275102893516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45994.275102893516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45994.275102893516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45994.275102893516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45994.275102893516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45994.275102893516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45994.275102893516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45994.275102893516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45994.275102893516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45994.275102893516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45994.275102893516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45994.275102893516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45994.275102893516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45994.275102893516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45994.275102893516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45994.275102893516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45994.275102893516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45994.275102893516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45994.275102893516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45994.275102893516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45994.275102893516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45994.275102893516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45994.275102893516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45994.275102893516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45994.275102893516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45994.275102893516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45994.275102893516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45994.275102893516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45994.275102893516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45994.275102893516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45994.275102893516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45994.275102893516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45994.275102893516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45994.275102893516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45994.275102893516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45994.275102893516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45994.275102893516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45994.275102893516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45994.275102893516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45994.275102893516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45994.275102893516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45994.275102893516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45994.275102893516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45994.275102893516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45994.275102893516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45994.275102893516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45994.275102893516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45994.275102893516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45994.275102893516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45994.275102893516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45994.275102893516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45994.275102893516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45994.275102893516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45994.275102893516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45994.275102893516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45994.275102893516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45994.275102893516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45994.275102893516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45994.275102893516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45994.275102893516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45994.275102893516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45994.275102893516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45994.275102893516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45994.275102893516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45994.275102893516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45994.275102893516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45994.275102893516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45994.275102893516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45994.275102893516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45994.275102893516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45994.275102893516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45994.275102893516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45994.275103009262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45994.275103009262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45994.275103009262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45994.275103009262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45994.275103009262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45994.275103009262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45994.275103009262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45994.275103009262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45994.275103009262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45994.275103009262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45994.275103009262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45994.275103009262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45994.275103009262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45994.275103009262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45994.275103009262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45994.275103009262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45994.275103009262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45994.275103009262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45994.275103009262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45994.275103009262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45994.275103009262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45994.275103009262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45994.275103009262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45994.275103009262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45994.275103009262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45994.275103009262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45994.275103009262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45994.275103009262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45994.275103009262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45994.275103009262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45994.275103009262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45994.275103009262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45994.275103009262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45994.275103009262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45994.275103009262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45994.275103009262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45994.275103009262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45994.275103009262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45994.275103009262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45994.275103009262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45994.275103009262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45994.275103009262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45994.275103009262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45994.275103009262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45994.275103009262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45994.275103009262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45994.275103009262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45994.275103009262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45994.275103009262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45994.275103009262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45994.275103009262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45994.275103009262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45994.275103009262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45994.275103009262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45994.275103009262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45994.275103009262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45994.275103009262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45994.275103009262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45994.275103009262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45994.275103009262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45994.275103009262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45994.275103009262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45994.275103009262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45994.275103009262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45994.275103009262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45994.275103009262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45994.275103009262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45994.275103009262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45994.275103009262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45994.275103009262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45994.275103009262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45994.275103009262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45994.275103009262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45994.275103009262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45994.275103009262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45994.275103009262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45994.275103009262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45994.275103009262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45994.275103009262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45994.275103009262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45994.275103009262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45994.275103009262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45994.275103009262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45994.275103009262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45994.275103009262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45994.275103009262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45994.275103009262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45994.275103009262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45994.275103009262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45994.275103009262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45994.275103009262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45994.275103009262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45994.275103009262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45994.275103009262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45994.275103009262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45994.275103009262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45994.275103009262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45994.275103009262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45994.275103009262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45994.275103009262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45994.275103009262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45994.275103009262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45994.275103009262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45994.275103009262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45994.275103009262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45994.275103009262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45994.275103009262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45994.275103009262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45994.275103009262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45994.275103009262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45994.275103009262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45994.275103009262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45994.275103009262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45994.275103009262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45994.275103009262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45994.275103009262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45994.275103009262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45994.275103009262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45994.275103009262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45994.275103009262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45994.275103009262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45994.275103009262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45994.275103009262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45994.275103009262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45994.275103009262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45994.275103009262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45994.275103009262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45994.275103009262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45994.275103009262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45994.275103009262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45994.275103009262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45994.275103009262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45994.275103009262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45994.275103009262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45994.275103009262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45994.275103009262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45994.275103009262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45994.275103009262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45994.275103009262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45994.275103009262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45994.275103009262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45994.275103009262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45994.275103009262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45994.275103009262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45994.275103009262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45994.275103009262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45994.275103009262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45994.275103009262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45994.275103009262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45994.275103009262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45994.275103009262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45994.275103009262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45994.275103009262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45994.275103009262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45994.275103009262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45994.275103009262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45994.275103009262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45994.275103009262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45994.275103009262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45994.275103009262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45994.275103009262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45994.275103009262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45994.275103009262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45994.275103009262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45994.275103009262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45994.275103009262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45994.275103009262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45994.275103009262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45994.275103009262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45994.275103009262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45994.275103009262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45994.275103009262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45994.275103009262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45994.275103009262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45994.275103009262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45994.275103009262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45994.275103009262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45994.275103009262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45994.275103009262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45994.275103009262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45994.275103009262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45994.275103009262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45994.275103009262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45994.275103009262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45994.275103009262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45994.275103009262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45994.275103009262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45994.275103009262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45994.275103009262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45994.275103009262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45994.275103009262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45994.275103009262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45994.275103009262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45994.275103009262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45994.275103009262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45994.275103009262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45994.275103009262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45994.275103009262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45994.275103009262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45994.275103009262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45994.275103009262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45994.275103009262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45994.275103009262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45994.275103009262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45994.275103009262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45994.275103009262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45994.275103009262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45994.275103009262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45994.275103009262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45994.275103009262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45994.275103009262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45994.275103009262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45994.275103009262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45994.275103009262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45994.275103009262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45994.275103009262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45994.275103009262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45994.275103009262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45994.275103009262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45994.275103009262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45994.275103009262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45994.275103009262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45994.275103009262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45994.275103009262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45994.275103009262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45994.275103009262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45994.275103009262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45994.275103009262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45994.275103009262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45994.275103009262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45994.275103009262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45994.275103009262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45994.275103009262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45994.275103009262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45994.275103009262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45994.275103009262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45994.275103009262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45994.275103009262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45994.275103009262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45994.275103009262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45994.275103009262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45994.275103009262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45994.275103009262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45994.275103009262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45994.275103009262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45994.275103009262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45994.275103009262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45994.275103009262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45994.275103009262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45994.275103009262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45994.275103009262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45994.275103009262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45994.275103009262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45994.275103009262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45994.275103009262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45994.275103009262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45994.275103009262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45994.275103009262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45994.275103009262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45994.275103009262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45994.275103009262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45994.275103009262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45994.275103009262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45994.275103009262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45994.275103009262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45994.275103009262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45994.275103009262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45994.275103009262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45994.275103009262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45994.275103009262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45994.275103009262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45994.275103009262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45994.275103009262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45994.275103009262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45994.275103009262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45994.275103009262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45994.275103009262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45994.275103009262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45994.275103009262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45994.275103009262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45994.275103009262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45994.275103009262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45994.275103009262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45994.275103009262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45994.275103009262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45994.275103009262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45994.275103009262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45994.275103009262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45994.275103009262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45994.275103009262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45994.275103009262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45994.275103009262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45994.275103009262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45994.275103009262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45994.275103009262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45994.275103009262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45994.275103009262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45994.275103009262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45994.275103009262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45994.275103009262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45994.275103009262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45994.275103009262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45994.275103009262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45994.275103009262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45994.275103009262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45994.275103009262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45994.275103009262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45994.275103009262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45994.275103009262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45994.275103009262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45994.275103009262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45994.275103009262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45994.275103009262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45994.275103009262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45994.275103009262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45994.275103009262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45994.275103009262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45994.275103009262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45994.275103009262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45994.275103009262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45994.275103009262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45994.275103009262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45994.275103009262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45994.275103009262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45994.275103009262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45994.275103009262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45994.275103009262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45994.275103009262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45994.275103009262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45994.275103009262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45994.275103009262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45994.275103009262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45994.275103009262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45994.275103009262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45994.275103009262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45994.275103009262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45994.275103009262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45994.275103009262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45994.275103009262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45994.275103009262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45994.275103009262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45994.275103009262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45994.275103009262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45994.275103009262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45994.275103009262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45994.275103009262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45994.275103009262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45994.275103009262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45994.275103009262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45994.275103009262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45994.275103009262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45994.275103009262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45994.275103009262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45994.275103009262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45994.275103009262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45994.275103009262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45994.275103009262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45994.275103009262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45994.275103009262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45994.275103009262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45994.275103009262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45994.275103009262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45994.275103009262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45994.275103009262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45994.275103009262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45994.275103009262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45994.275103009262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45994.275103009262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45994.275103009262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45994.275103009262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45994.275103009262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45994.275103009262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45994.275103009262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45994.275103009262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45994.275103009262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45994.275103009262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45994.275103009262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45994.275103009262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45994.275103009262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45994.275103009262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45994.275103009262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45994.275103009262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45994.275103009262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45994.275103009262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45994.275103009262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45994.275103009262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45994.275103009262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45994.275103009262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45994.275103009262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45994.275103009262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45994.275103009262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45994.275103009262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45994.275103009262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45994.275103009262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45994.275103009262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45994.275103009262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45994.275103009262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45994.275103009262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45994.275103009262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45994.275103009262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45994.275103009262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45994.275103009262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45994.275103009262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45994.275103009262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45994.275103009262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45994.275103009262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45994.275103009262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45994.275103009262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45994.275103009262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45994.275103009262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45994.275103009262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45994.275103009262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45994.275103009262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45994.275103009262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45994.275103009262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45994.275103009262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45994.275103009262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45994.275103009262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45994.275103009262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45994.275103009262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45994.275103009262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45994.275103009262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45994.275103009262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45994.275103009262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45994.275103009262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45994.275103009262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45994.275103009262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45994.275103009262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45994.275103009262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45994.275103009262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45994.275103009262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45994.275103009262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45994.275103009262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45994.275103009262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45994.275103009262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45994.275103009262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45994.275103009262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45994.275103009262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45994.275103009262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45994.275103009262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45994.275103009262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45994.275103009262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45994.275103009262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45994.275103009262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45994.275103009262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45994.275103009262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45994.275103009262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45994.275103009262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45994.275103009262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45994.275103009262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45994.275103009262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45994.275103009262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45994.275103009262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45994.275103009262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45994.275103009262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45994.275103009262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45994.275103009262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45994.275103009262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45994.275103009262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45994.275103009262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45994.275103009262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45994.275103009262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45994.275103009262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45994.275103009262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45994.275103009262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45994.275103009262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45994.275103009262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45994.275103009262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45994.275103009262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45994.275103009262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45994.275103009262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45994.275103009262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45994.275103009262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45994.275103009262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45994.275103009262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45994.275103009262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45994.275103009262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45994.275103009262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45994.275103009262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45994.275103009262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45994.275103009262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45994.275103009262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45994.275103009262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45994.275103009262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45994.275103009262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45994.275103009262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45994.275103009262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45994.275103009262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45994.275103009262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45994.275103009262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45994.275103009262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45994.275103009262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45994.275103009262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45994.275103009262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45994.275103009262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45994.275103009262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45994.27510324074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45994.27510324074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45994.27510324074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45994.27510324074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45994.27510324074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45994.27510324074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45994.27510324074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45994.27510324074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45994.27510324074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45994.27510324074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45994.27510324074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45994.27510324074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45994.27510324074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45994.27510324074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45994.27510324074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45994.27510324074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45994.27510324074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45994.27510324074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45994.27510324074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45994.27510324074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45994.27510324074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45994.27510324074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45994.27510324074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45994.27510324074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45994.27510324074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45994.27510324074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45994.27510324074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45994.27510324074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45994.27510324074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45994.27510324074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45994.27510324074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45994.27510324074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45994.27510324074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45994.27510324074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45994.27510324074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45994.27510324074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45994.27510324074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45994.27510324074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45994.27510324074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45994.27510324074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45994.27510324074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45994.27510324074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45994.27510324074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45994.27510324074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45994.27510324074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45994.27510324074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45994.27510324074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45994.27510324074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45994.27510324074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45994.27510324074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45994.27510324074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45994.27510324074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45994.27510324074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45994.27510324074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45994.27510324074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45994.27510324074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45994.27510324074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45994.27510324074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45994.27510324074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45994.27510324074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45994.27510324074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45994.27510324074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45994.27510324074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45994.27510324074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45994.27510324074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45994.27510324074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45994.27510324074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45994.27510324074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45994.27510324074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45994.27510324074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45994.27510324074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45994.27510324074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45994.27510324074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45994.27510324074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45994.27510324074</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290.79438530092011</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1</v>
      </c>
      <c r="D3" s="88" t="s">
        <v>35680</v>
      </c>
      <c r="E3" s="91" t="s">
        <v>39106</v>
      </c>
      <c r="F3" s="92">
        <v>45993.988888888889</v>
      </c>
      <c r="G3" s="93">
        <f ca="1">IFERROR(NOW()-F3,"")</f>
        <v>0.28621342592668952</v>
      </c>
      <c r="H3" s="92">
        <v>45993.983101851853</v>
      </c>
      <c r="I3" s="110" t="str">
        <f>IFERROR(VLOOKUP(D3,DB!A:F,6,0),"")</f>
        <v>Generator-SG</v>
      </c>
      <c r="J3" s="110" t="str">
        <f>IFERROR(VLOOKUP(D3,DB!A:G,7,0),"")</f>
        <v>Good</v>
      </c>
      <c r="K3" s="94" t="s">
        <v>39202</v>
      </c>
      <c r="L3" s="88" t="str">
        <f>IFERROR(VLOOKUP(D3,DB!A:I,9,0),"")</f>
        <v>Latis</v>
      </c>
    </row>
    <row r="4" spans="1:16" ht="15" customHeight="1">
      <c r="A4" s="110"/>
      <c r="B4" s="110" t="str">
        <f>IFERROR(VLOOKUP(D4,DB!A:K,11,0),"")</f>
        <v/>
      </c>
      <c r="C4" s="90"/>
      <c r="D4" s="88"/>
      <c r="E4" s="91"/>
      <c r="F4" s="92"/>
      <c r="G4" s="93">
        <f ca="1">IFERROR(NOW()-F4,"")</f>
        <v>45994.275102314816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45994.275102314816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45994.275102314816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45994.275102314816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45994.275102314816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45994.275102662039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45994.275102662039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45994.275102662039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45994.275102662039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45994.275102662039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45994.275102662039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45994.275102662039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45994.275102662039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45994.275102662039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45994.275102662039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45994.275102662039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45994.275102662039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45994.275102662039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45994.275102662039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45994.275102662039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45994.275102662039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45994.275102662039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45994.275102662039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45994.275102662039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45994.275102662039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45994.275102662039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45994.275102662039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45994.275102662039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45994.275102662039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45994.275102662039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45994.275102662039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45994.275102662039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45994.275102662039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45994.275102662039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45994.275102662039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45994.275102662039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45994.275102662039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45994.275102662039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45994.275102662039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45994.275102662039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45994.275102662039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45994.275102662039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45994.275102662039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45994.275102662039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45994.275102662039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45994.275102662039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45994.275102662039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45994.275102662039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45994.275102662039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45994.275102662039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45994.275102662039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45994.275102662039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45994.275102662039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45994.275102662039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45994.275102662039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45994.275102662039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45994.275102662039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45994.275102662039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45994.275102662039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45994.275102662039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45994.275102662039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45994.275102662039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45994.275102662039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45994.275102662039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45994.275102662039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45994.275102662039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45994.275102662039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45994.275102662039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45994.275102662039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45994.275102662039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45994.275102662039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45994.275102662039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45994.275102662039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45994.275102662039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45994.275102662039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45994.275102662039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45994.275102662039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45994.275102662039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45994.275102662039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45994.275102662039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45994.275102662039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45994.275102662039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45994.275102662039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45994.275102662039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45994.275102662039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45994.275102662039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45994.275102662039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45994.275102662039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45994.275102662039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45994.275102662039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45994.275102662039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45994.275102662039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45994.275102662039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45994.275102662039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45994.275102662039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45994.275102662039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45994.275102662039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45994.275102662039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45994.275102662039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45994.275102662039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45994.275102662039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45994.275102662039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45994.275102662039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45994.275102662039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45994.275102662039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45994.275102662039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45994.275102662039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45994.275102662039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45994.275102662039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45994.275102662039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45994.275102662039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45994.275102662039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45994.275102662039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45994.275102662039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45994.275102662039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45994.275102662039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45994.275102662039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45994.275102662039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45994.275102662039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45994.275102662039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45994.275102662039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45994.275102662039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45994.275102662039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45994.275102662039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45994.275102662039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45994.275102662039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45994.275102662039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45994.275102662039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45994.275102662039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45994.275102662039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45994.275102662039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45994.275102662039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45994.275102662039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45994.275102662039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45994.275102662039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45994.275102662039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45994.275102662039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45994.275102662039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45994.275102662039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45994.275102662039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45994.275102662039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45994.275102662039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45994.275102662039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45994.275102662039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45994.275102662039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45994.275102662039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45994.275102662039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45994.275102662039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45994.275102662039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45994.275102662039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45994.275102662039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45994.275102662039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45994.275102662039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45994.275102662039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45994.275102662039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45994.275102662039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45994.275102662039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45994.275102662039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45994.275102662039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45994.275102662039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45994.275102662039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45994.275102662039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45994.275102662039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45994.275102662039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45994.275102662039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45994.275102662039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45994.275102662039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45994.275102662039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45994.275102662039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45994.275102662039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45994.275102662039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45994.275102662039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45994.275102662039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45994.275102662039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45994.275102893516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45994.275102893516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45994.275102893516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45994.275102893516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45994.275102893516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45994.275102893516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45994.275102893516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45994.275102893516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45994.275102893516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45994.275102893516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45994.275102893516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45994.275102893516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45994.275102893516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45994.275102893516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45994.275102893516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45994.275102893516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45994.275102893516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45994.275102893516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45994.275102893516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45994.275102893516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45994.275102893516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45994.275102893516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45994.275102893516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45994.275102893516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45994.275102893516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45994.275102893516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45994.275102893516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45994.275102893516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45994.275102893516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45994.275102893516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45994.275102893516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45994.275102893516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45994.275102893516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45994.275102893516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45994.275102893516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45994.275102893516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45994.275102893516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45994.275102893516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45994.275102893516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45994.275102893516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45994.275102893516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45994.275102893516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45994.275102893516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45994.275102893516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45994.275102893516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45994.275102893516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45994.275102893516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45994.275102893516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45994.275102893516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45994.275102893516</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102.44304270832799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68.086225578699668</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45.6139917824039</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12.901804050925421</v>
      </c>
      <c r="H5" s="136">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2</v>
      </c>
      <c r="D6" s="37" t="s">
        <v>32904</v>
      </c>
      <c r="E6" s="37" t="s">
        <v>39106</v>
      </c>
      <c r="F6" s="38">
        <v>45994.239201388889</v>
      </c>
      <c r="G6" s="135">
        <f ca="1">IFERROR(NOW()-F6,"")</f>
        <v>3.5900925926398486E-2</v>
      </c>
      <c r="H6" s="38">
        <v>45994.232256944444</v>
      </c>
      <c r="I6" s="37" t="str">
        <f>IFERROR(VLOOKUP(D6,DB!A:F,6,0),"")</f>
        <v>SCECO</v>
      </c>
      <c r="J6" s="37" t="str">
        <f>IFERROR(VLOOKUP(D6,DB!A:G,7,0),"")</f>
        <v>Dead</v>
      </c>
      <c r="K6" s="37" t="s">
        <v>39212</v>
      </c>
      <c r="L6" s="37" t="str">
        <f>IFERROR(VLOOKUP(D6,DB!A:I,9,0),"")</f>
        <v>Latis</v>
      </c>
    </row>
    <row r="7" spans="1:13">
      <c r="A7" s="37" t="s">
        <v>39213</v>
      </c>
      <c r="B7" s="37" t="str">
        <f>IFERROR(VLOOKUP(D7,DB!A:K,11,0),"")</f>
        <v>R5</v>
      </c>
      <c r="C7" s="37">
        <v>2</v>
      </c>
      <c r="D7" s="37" t="s">
        <v>37882</v>
      </c>
      <c r="E7" s="37" t="s">
        <v>39106</v>
      </c>
      <c r="F7" s="38">
        <v>45994.288993055554</v>
      </c>
      <c r="G7" s="135">
        <f ca="1">IFERROR(NOW()-F7,"")</f>
        <v>-1.38907407381339E-2</v>
      </c>
      <c r="H7" s="38">
        <v>45994.268854166665</v>
      </c>
      <c r="I7" s="37" t="str">
        <f>IFERROR(VLOOKUP(D7,DB!A:F,6,0),"")</f>
        <v>SCECO</v>
      </c>
      <c r="J7" s="37" t="str">
        <f>IFERROR(VLOOKUP(D7,DB!A:G,7,0),"")</f>
        <v>No BB Shifted</v>
      </c>
      <c r="K7" s="37" t="s">
        <v>39214</v>
      </c>
      <c r="L7" s="37" t="str">
        <f>IFERROR(VLOOKUP(D7,DB!A:I,9,0),"")</f>
        <v>Latis</v>
      </c>
    </row>
    <row r="8" spans="1:13">
      <c r="A8" s="37"/>
      <c r="B8" s="37" t="str">
        <f>IFERROR(VLOOKUP(D8,DB!A:K,11,0),"")</f>
        <v/>
      </c>
      <c r="C8" s="37"/>
      <c r="D8" s="37"/>
      <c r="E8" s="37"/>
      <c r="F8" s="38"/>
      <c r="G8" s="135">
        <f ca="1">IFERROR(NOW()-F8,"")</f>
        <v>45994.275102314816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45994.275102314816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45994.275102314816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45994.275102314816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45994.275102314816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45994.275102314816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45994.275102314816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45994.275102314816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45994.275102314816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45994.275102546293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45994.275102546293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45994.275102546293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45994.275102546293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45994.275102546293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45994.275102546293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45994.275102546293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45994.275102546293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45994.275102546293</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45994.275102546293</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2"/>
  <sheetViews>
    <sheetView tabSelected="1"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9.7784722165670246E-3</v>
      </c>
      <c r="H2" s="121">
        <v>45994.246701388889</v>
      </c>
      <c r="I2" s="119" t="str">
        <f>IFERROR(VLOOKUP(D2,DB!A:F,6,0),"")</f>
        <v>Generator-SG</v>
      </c>
      <c r="J2" s="119" t="str">
        <f>IFERROR(VLOOKUP(D2,DB!A:G,7,0),"")</f>
        <v>Dead</v>
      </c>
      <c r="K2" s="122" t="s">
        <v>39216</v>
      </c>
      <c r="L2" s="137" t="str">
        <f>IFERROR(VLOOKUP(D2,DB!A:I,9,0),"")</f>
        <v>Latis</v>
      </c>
    </row>
    <row r="3" spans="1:16382" ht="31.5" customHeight="1">
      <c r="A3" s="118"/>
      <c r="B3" s="119" t="str">
        <f>IFERROR(VLOOKUP(D3,DB!A:K,11,0),"")</f>
        <v/>
      </c>
      <c r="C3" s="120"/>
      <c r="D3" s="119"/>
      <c r="E3" s="142"/>
      <c r="F3" s="121"/>
      <c r="G3" s="72">
        <f ca="1">IFERROR(NOW()-F3,"-")</f>
        <v>45994.275102546293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45994.275102546293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45994.275102546293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45994.275102546293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45994.275102546293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45994.275102546293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45994.275102546293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45994.275102546293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45994.275102546293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45994.275102546293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45994.275102546293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45994.275102546293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45994.275102546293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45994.275102546293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45994.275102546293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45994.275102546293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45994.275102546293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45994.275102546293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45994.275102546293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45994.275102546293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45994.275102546293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45994.275102546293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45994.275102546293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45994.275102546293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45994.275102546293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45994.275102546293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45994.275102546293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45994.275102546293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45994.275102546293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45994.275102546293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45994.275102546293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45994.275102546293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45994.275102546293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45994.275102546293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45994.275102546293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45994.275102546293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45994.275102546293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45994.275102546293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45994.275102546293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45994.275102546293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45994.275102546293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45994.275102546293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45994.275102546293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45994.275102546293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45994.275102546293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45994.275102546293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45994.275102546293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45994.275102546293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45994.275102546293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45994.275102546293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45994.275102546293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45994.275102546293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45994.275102546293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45994.275102546293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45994.275102546293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45994.275102546293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45994.275102546293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45994.275102546293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45994.275102546293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45994.275102546293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45994.275102546293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45994.275102546293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45994.275102546293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45994.275102546293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45994.275102546293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45994.275102546293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45994.275102546293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45994.275102546293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45994.275102546293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45994.275102546293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45994.275102546293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45994.275102546293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45994.275102546293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45994.275102546293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45994.275102546293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45994.275102546293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45994.275102546293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45994.275102546293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45994.275102546293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45994.275102546293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45994.275102546293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45994.275102546293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45994.275102546293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45994.275102546293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45994.275102546293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45994.275102546293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45994.275102546293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45994.275102546293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45994.275102546293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45994.275102546293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45994.275102546293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45994.275102546293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45994.275102546293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45994.275102546293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45994.275102546293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45994.275102546293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45994.275102546293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45994.275102546293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45994.275102546293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45994.275102546293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45994.275102546293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45994.275102546293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45994.275102546293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45994.275102546293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45994.275102546293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45994.275102546293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45994.275102546293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45994.275102546293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45994.275102546293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45994.275102546293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45994.275102546293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45994.275102546293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45994.275102546293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45994.275102546293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45994.275102546293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45994.275102546293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45994.275102546293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45994.275102546293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45994.275102546293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45994.275102546293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45994.275102546293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45994.275102546293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45994.275102546293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45994.275102546293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45994.275102546293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45994.275102546293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45994.275102546293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45994.275102546293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45994.275102546293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45994.275102546293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45994.275102546293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45994.275102546293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45994.275102546293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45994.275102546293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45994.275102546293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45994.275102546293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45994.275102546293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45994.275102546293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45994.275102546293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45994.275102546293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45994.275102546293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45994.275102546293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45994.275102546293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45994.275102546293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45994.275102546293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45994.275102546293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45994.275102546293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45994.275102546293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45994.275102546293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45994.275102546293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45994.275102546293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45994.275102546293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45994.275102546293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45994.275102546293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45994.275102546293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45994.275102546293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45994.275102546293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45994.275102546293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45994.275102546293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45994.275102546293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45994.275102546293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45994.275102546293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45994.275102546293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45994.275102546293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45994.275102546293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45994.275102546293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45994.275102546293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45994.275102546293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45994.275102546293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45994.275102546293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45994.275102546293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45994.275102546293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45994.275102546293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45994.275102546293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45994.275102546293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45994.275102546293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45994.275102546293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45994.275102546293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45994.275102546293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45994.275102546293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45994.275102546293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45994.275102546293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45994.275102546293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45994.275102546293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45994.275102546293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45994.275102546293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45994.275102546293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45994.275102546293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45994.275102546293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45994.275102546293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45994.275102546293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45994.275102546293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45994.275102546293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45994.275102546293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45994.275102546293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45994.275102546293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45994.275102546293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45994.275102546293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45994.275102546293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45994.275102546293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45994.275102546293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45994.275102546293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45994.275102546293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45994.275102546293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45994.275102546293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45994.275102546293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45994.275102546293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45994.275102546293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45994.275102546293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45994.275102546293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45994.275102546293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45994.275102546293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45994.275102546293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45994.275102662039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45994.275102662039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45994.275102662039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45994.275102662039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45994.275102662039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45994.275102662039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45994.275102662039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45994.275102662039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45994.275102662039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45994.275102662039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45994.275102662039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45994.275102662039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45994.275102662039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45994.275102662039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45994.275102662039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45994.275102662039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45994.275102662039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45994.275102662039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45994.275102662039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45994.275102662039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45994.275102662039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45994.275102662039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45994.275102662039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45994.275102662039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45994.275102662039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45994.275102662039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45994.275102662039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45994.275102662039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45994.275102662039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45994.275102662039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45994.275102662039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45994.275102662039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45994.275102662039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45994.275102662039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45994.275102662039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45994.275102662039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45994.275102662039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45994.275102662039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45994.275102662039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45994.275102662039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45994.275102662039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45994.275102662039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45994.275102662039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45994.275102662039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45994.275102662039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45994.275102662039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45994.275102662039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45994.275102662039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45994.275102662039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45994.275102662039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45994.275102662039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45994.275102662039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45994.275102662039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45994.275102662039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45994.275102662039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45994.275102662039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45994.275102662039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45994.275102662039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45994.275102662039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45994.275102662039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45994.275102662039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45994.275102662039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45994.275102662039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45994.275102662039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45994.275102662039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45994.275102662039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45994.275102662039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45994.275102662039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45994.275102662039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45994.275102662039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45994.275102662039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45994.275102662039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45994.275102662039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45994.275102662039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45994.275102662039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45994.275102662039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45994.275102662039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45994.275102662039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45994.275102662039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45994.275102662039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45994.275102662039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45994.275102662039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45994.275102662039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45994.275102662039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45994.275102662039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45994.275102662039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45994.275102662039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45994.275102662039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45994.275102662039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45994.275102662039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45994.275102662039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45994.275102662039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45994.275102662039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45994.275102662039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45994.275102662039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45994.275102662039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45994.275102662039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45994.275102662039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45994.275102662039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45994.275102662039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45994.275102662039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45994.275102662039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45994.275102662039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45994.275102662039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45994.275102662039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45994.275102662039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45994.275102662039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45994.275102662039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45994.275102662039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45994.275102662039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45994.275102662039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45994.275102662039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45994.275102662039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45994.275102662039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45994.275102662039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45994.275102662039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45994.275102662039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45994.275102662039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45994.275102662039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45994.275102662039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45994.275102662039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45994.275102662039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45994.275102662039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45994.275102662039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45994.275102662039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45994.275102662039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45994.275102662039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45994.275102662039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45994.275102662039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45994.275102662039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45994.275102662039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45994.275102662039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45994.275102662039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45994.275102662039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45994.275102662039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45994.275102662039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45994.275102662039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45994.275102662039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45994.275102662039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45994.275102662039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45994.275102662039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45994.275102662039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45994.275102662039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45994.275102662039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45994.275102662039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45994.275102662039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45994.275102662039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45994.275102662039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45994.275102662039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45994.275102662039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45994.275102662039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45994.275102662039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45994.275102662039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45994.275102662039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45994.275102662039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45994.275102662039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45994.275102662039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45994.275102662039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45994.275102662039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45994.275102662039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45994.275102662039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45994.275102662039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45994.275102662039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45994.275102662039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45994.275102662039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45994.275102662039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45994.275102662039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45994.275102662039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45994.275102662039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45994.275102662039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45994.275102662039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45994.275102662039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45994.275102662039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45994.275102662039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45994.275102662039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45994.275102662039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45994.275102662039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45994.275102662039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45994.275102662039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45994.275102662039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45994.275102662039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45994.275102662039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45994.275102662039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45994.275102662039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45994.275102662039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45994.275102662039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45994.275102662039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45994.275102662039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45994.275102662039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45994.275102662039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45994.275102662039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45994.275102662039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45994.275102662039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45994.275102662039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45994.275102662039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45994.275102662039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45994.275102662039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45994.275102662039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45994.275102662039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45994.275102662039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45994.275102662039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45994.275102662039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45994.275102662039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45994.275102662039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45994.275102662039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45994.275102662039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45994.275102662039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45994.275102662039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45994.275102662039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45994.275102662039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45994.275102662039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45994.275102662039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45994.275102662039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45994.275102662039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45994.275102662039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45994.275102662039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45994.275102662039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45994.275102662039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45994.275102662039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45994.275102662039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45994.275102662039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45994.275102662039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45994.275102662039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45994.275102662039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45994.275102662039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45994.275102662039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45994.275102662039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45994.275102662039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45994.275102662039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45994.275102662039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45994.275102662039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45994.275102662039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45994.275102662039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45994.275102662039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45994.275102662039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45994.275102662039</v>
      </c>
      <c r="H451" s="121"/>
      <c r="I451" s="119" t="str">
        <f>IFERROR(VLOOKUP(D451,DB!A:F,6,0),"")</f>
        <v/>
      </c>
      <c r="J451" s="119" t="str">
        <f>IFERROR(VLOOKUP(D451,DB!A:G,7,0),"")</f>
        <v/>
      </c>
      <c r="K451" s="122"/>
      <c r="L451" s="137" t="str">
        <f>IFERROR(VLOOKUP(D451,DB!A:I,9,0),"")</f>
        <v/>
      </c>
    </row>
    <row r="452" spans="1:12" ht="31.5" customHeight="1">
      <c r="A452" s="143"/>
      <c r="B452" s="144" t="str">
        <f>IFERROR(VLOOKUP(D452,DB!A:K,11,0),"")</f>
        <v/>
      </c>
      <c r="C452" s="145"/>
      <c r="D452" s="144"/>
      <c r="E452" s="142"/>
      <c r="F452" s="146"/>
      <c r="G452" s="147">
        <f ca="1">IFERROR(NOW()-F452,"-")</f>
        <v>45994.275102662039</v>
      </c>
      <c r="H452" s="146"/>
      <c r="I452" s="144" t="str">
        <f>IFERROR(VLOOKUP(D452,DB!A:F,6,0),"")</f>
        <v/>
      </c>
      <c r="J452" s="144" t="str">
        <f>IFERROR(VLOOKUP(D452,DB!A:G,7,0),"")</f>
        <v/>
      </c>
      <c r="K452" s="148"/>
      <c r="L452" s="149" t="str">
        <f>IFERROR(VLOOKUP(D452,DB!A:I,9,0),"")</f>
        <v/>
      </c>
    </row>
  </sheetData>
  <dataValidations count="2">
    <dataValidation allowBlank="1" showInputMessage="1" showErrorMessage="1" sqref="E1" xr:uid="{9E1BC488-8814-4F8A-8DBE-742B3278AB71}"/>
    <dataValidation type="list" allowBlank="1" showInputMessage="1" showErrorMessage="1" sqref="E2:E4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2025-12-03T04:37:54Z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