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55" documentId="120_S{2AC9BD13-BADA-5192-A53E-5A8FF88502F6}" xr6:coauthVersionLast="47" xr6:coauthVersionMax="47" xr10:uidLastSave="{1384693C-5C75-4593-A7BA-6CCA2703BB3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<sst xmlns="http://schemas.openxmlformats.org/spreadsheetml/2006/main" count="180281" uniqueCount="39122">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</sst>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311.79792164351966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45974.746347569446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45974.746347569446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45974.746347569446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45974.746347569446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45974.746347569446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45974.746347569446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45974.746347569446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45974.746347569446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45974.746347569446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45974.746347569446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45974.746347569446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45974.746347569446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45974.746347569446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45974.746347569446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45974.746347569446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45974.746347569446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45974.746347569446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45974.746347569446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45974.746347569446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45974.746347569446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45974.746347569446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45974.746347569446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45974.746347569446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45974.746347569446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45974.746347569446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45974.746347569446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45974.746347569446</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45974.746347569446</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45974.746347569446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45974.746347569446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45974.746347569446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45974.746347569446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45974.746347569446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45974.746347569446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45974.746347569446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45974.746347569446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45974.746347569446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45974.746347569446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45974.746347569446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45974.746347569446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45974.746347569446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45974.746347569446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45974.746347569446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45974.746347569446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45974.746347569446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45974.746347569446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45974.746347569446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45974.746347569446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45974.746347569446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45974.746347569446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45974.746347569446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45974.746347569446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45974.746347569446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45974.746347569446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45974.746347569446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45974.746347569446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45974.746347569446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45974.746347569446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45974.746347569446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45974.746347569446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45974.746347569446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45974.746347569446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45974.746347569446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45974.746347569446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45974.746347569446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45974.746347569446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45974.746347569446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45974.746347569446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45974.746347569446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45974.746347569446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45974.746347569446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45974.746347569446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45974.746347569446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45974.746347569446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45974.746347569446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45974.746347569446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45974.746347569446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45974.746347569446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45974.746347569446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45974.746347569446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45974.746347569446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45974.746347569446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45974.746347569446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45974.746347569446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45974.746347569446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45974.746347569446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45974.746347569446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45974.746347569446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45974.746347569446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45974.746347569446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45974.746347569446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45974.746347569446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45974.746347569446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45974.746347569446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45974.746347569446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45974.746347569446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45974.746347569446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45974.746347569446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45974.746347569446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45974.746347569446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45974.746347569446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45974.746347569446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45974.746347569446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45974.746347569446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45974.746347569446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45974.746347569446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45974.746347569446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45974.746347569446</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2642DCB9-A8A2-48CB-8888-BE6448B91C2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149.74650960648432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G5" ca="1" si="1">IFERROR(NOW()-F4,"-")</f>
        <v>0.14006284722563578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39107</v>
      </c>
      <c r="B5" s="128" t="str">
        <f>IFERROR(VLOOKUP(D5,DB!A:K,11,0),"")</f>
        <v>R2</v>
      </c>
      <c r="C5" s="128">
        <v>1</v>
      </c>
      <c r="D5" s="128" t="s">
        <v>25579</v>
      </c>
      <c r="E5" s="129" t="s">
        <v>39021</v>
      </c>
      <c r="F5" s="130">
        <v>45974.637048611112</v>
      </c>
      <c r="G5" s="131">
        <f t="shared" ca="1" si="1"/>
        <v>0.10929895833396586</v>
      </c>
      <c r="H5" s="130">
        <v>45974.625092592592</v>
      </c>
      <c r="I5" s="128" t="str">
        <f>IFERROR(VLOOKUP(D5,DB!A:F,6,0),"")</f>
        <v>SCECO</v>
      </c>
      <c r="J5" s="128" t="str">
        <f>IFERROR(VLOOKUP(D5,DB!A:G,7,0),"")</f>
        <v>Weak+No BB Design</v>
      </c>
      <c r="K5" s="86" t="s">
        <v>39108</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39109</v>
      </c>
      <c r="B6" s="18" t="str">
        <f>IFERROR(VLOOKUP(D6,DB!A:K,11,0),"")</f>
        <v>R2</v>
      </c>
      <c r="C6" s="18">
        <v>1</v>
      </c>
      <c r="D6" s="18" t="s">
        <v>16677</v>
      </c>
      <c r="E6" s="103" t="s">
        <v>39100</v>
      </c>
      <c r="F6" s="104">
        <v>45974.661643518521</v>
      </c>
      <c r="G6" s="105">
        <f ca="1">IFERROR(NOW()-F6,"-")</f>
        <v>8.470405092521105E-2</v>
      </c>
      <c r="H6" s="104">
        <v>45974.655810185184</v>
      </c>
      <c r="I6" s="18" t="str">
        <f>IFERROR(VLOOKUP(D6,DB!A:F,6,0),"")</f>
        <v>SCECO</v>
      </c>
      <c r="J6" s="18" t="str">
        <f>IFERROR(VLOOKUP(D6,DB!A:G,7,0),"")</f>
        <v>In progress</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45974.746347569446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45974.746347569446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45974.746347569446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45974.746347569446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45974.746347569446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9"/>
      <c r="E12" s="103"/>
      <c r="F12" s="104"/>
      <c r="G12" s="105">
        <f ca="1">IFERROR(NOW()-F12,"-")</f>
        <v>45974.746347569446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45974.746347569446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45974.746347569446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45974.746347569446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45974.746347569446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45974.746347569446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45974.746347569446</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45974.746347569446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45974.746347569446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45974.746347569446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45974.746347569446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45974.746347569446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45974.746347569446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45974.746347569446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45974.746347569446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45974.746347569446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45974.746347569446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45974.746347569446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45974.746347569446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45974.746347569446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45974.746347569446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45974.746347569446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45974.746347569446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45974.746347569446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45974.746347569446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45974.746347569446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45974.746347569446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45974.746347569446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45974.746347569446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45974.746347569446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45974.746347569446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45974.746347569446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45974.746347569446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45974.746347569446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45974.746347569446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45974.746347569446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45974.746347569446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45974.746347569446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45974.746347569446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45974.746347569446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45974.746347569446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45974.746347569446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45974.746347569446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45974.746347569446</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45974.746347569446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45974.746347569446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45974.746347569446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45974.746347569446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45974.746347569446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45974.746347569446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45974.746347569446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45974.746347569446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45974.746347569446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45974.746347569446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45974.746347569446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45974.746347569446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45974.746347569446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45974.746347569446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45974.746347569446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45974.746347569446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45974.746347569446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45974.746347569446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45974.746347569446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45974.746347569446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45974.746347569446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45974.746347569446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45974.746347569446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45974.746347569446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45974.746347569446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45974.746347569446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45974.746347569446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45974.746347569446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45974.746347569446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45974.746347569446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45974.746347569446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45974.746347569446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45974.746347569446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45974.746347569446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45974.746347569446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45974.746347569446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45974.746347569446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45974.746347569446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45974.746347569446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45974.746347569446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45974.746347569446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45974.746347569446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45974.746347569446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45974.746347569446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45974.746347569446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45974.746347569446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45974.746347569446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45974.746347569446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45974.746347569446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45974.746347569446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45974.746347569446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45974.746347569446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45974.746347569446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45974.746347569446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45974.746347569446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45974.746347569446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45974.746347569446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45974.746347569446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45974.746347569446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45974.746347569446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45974.746347569446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45974.746347569446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45974.746347569446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45974.746347569446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45974.746347569446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45974.746347569446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45974.746347569446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45974.746347569446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45974.746347569446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45974.746347569446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45974.746347569446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45974.746347569446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45974.746347569446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45974.746347569446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45974.746347569446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45974.746347569446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45974.746347569446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45974.746347569446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45974.746347569446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45974.746347569446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45974.746347569446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45974.746347569446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45974.746347569446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45974.746347569446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45974.746347569446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45974.746347569446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45974.746347569446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45974.746347569446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45974.746347569446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45974.746347569446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45974.746347569446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45974.746347569446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45974.746347569446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45974.746347569446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45974.746347569446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45974.746347569446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45974.746347569446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45974.746347569446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45974.746347569446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45974.746347569446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45974.746347569446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45974.746347569446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45974.746347569446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45974.746347569446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45974.746347569446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45974.746347569446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45974.746347569446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45974.746347569446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45974.746347569446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45974.746347569446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45974.746347569446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45974.746347569446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45974.746347569446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45974.746347569446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45974.746347569446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45974.746347569446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45974.746347569446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45974.746347569446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45974.746347569446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45974.746347569446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45974.746347569446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45974.746347569446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45974.746347569446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45974.746347569446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45974.746347569446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45974.746347569446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45974.746347569446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45974.746347569446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45974.746347569446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45974.746347569446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45974.746347569446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45974.746347569446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45974.746347569446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45974.746347569446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45974.746347569446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45974.746347569446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45974.746347569446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45974.746347569446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45974.746347569446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45974.746347569446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45974.746347569446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45974.746347569446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45974.746347569446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45974.746347569446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45974.746347569446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45974.746347569446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45974.746347569446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45974.746347569446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45974.746347569446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45974.746347569446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45974.746347569446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45974.746347569446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45974.746347569446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45974.746347569446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45974.746347569446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45974.746347569446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45974.746347569446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45974.746347569446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45974.746347569446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45974.746347569446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45974.746347569446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45974.746347569446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45974.746347569446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45974.746347569446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45974.746347569446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45974.746347569446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45974.746347569446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45974.746347569446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45974.746347569446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45974.746347569446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45974.746347569446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45974.746347569446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45974.746347569446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45974.746347569446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45974.746347569446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45974.746347569446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45974.746347569446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45974.746347569446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45974.746347569446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45974.746347569446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45974.746347569446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45974.746347569446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45974.746347569446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45974.746347569446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45974.746347569446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45974.746347569446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45974.746347569446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45974.746347569446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45974.746347569446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45974.746347569446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45974.746347569446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45974.746347569446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45974.746347569446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45974.746347569446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45974.746347569446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45974.746347569446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45974.746347569446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45974.746347569446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45974.746347569446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45974.746347569446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45974.746347569446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45974.746347569446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45974.746347569446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45974.746347569446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45974.746347569446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45974.746347569446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45974.746347569446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45974.746347569446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45974.746347569446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45974.746347569446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45974.746347569446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45974.746347569446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45974.746347569446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45974.746347569446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45974.746347569446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45974.746347569446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45974.746347569446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45974.746347569446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45974.746347569446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45974.746347569446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45974.746347569446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45974.746347569446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45974.746347569446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45974.746347569446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45974.746347569446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45974.746347569446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45974.746347569446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45974.746347569446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45974.746347569446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45974.746347569446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45974.746347569446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45974.746347569446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45974.746347569446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45974.746347569446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45974.746347569446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45974.746347569446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45974.746347569446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45974.746347569446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45974.746347569446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45974.746347569446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45974.746347569446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45974.746347569446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45974.746347569446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45974.746347569446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45974.746347569446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45974.746347569446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45974.746347569446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45974.746347569446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45974.746347569446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45974.746347569446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45974.746347569446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45974.746347569446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45974.746347569446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45974.746347569446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45974.746347569446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45974.746347569446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45974.746347569446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45974.746347569446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45974.746347569446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45974.746347569446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45974.746347569446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45974.746347569446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45974.746347569446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45974.746347569446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45974.746347569446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45974.746347569446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45974.746347569446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45974.746347569446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45974.746347569446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45974.746347569446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45974.746347569446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45974.746347569446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45974.746347569446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45974.746347569446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45974.746347569446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45974.746347569446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45974.746347569446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45974.746347569446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45974.746347569446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45974.746347569446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45974.746347569446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45974.746347569446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45974.746347569446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45974.746347569446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45974.746347569446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45974.746347569446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45974.746347569446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45974.746347569446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45974.746347569446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45974.746347569446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45974.746347569446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45974.746347569446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45974.746347569446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45974.746347569446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45974.746347569446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45974.746347569446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45974.746347569446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45974.746347569446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45974.746347569446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45974.746347569446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45974.746347569446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45974.746347569446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45974.746347569446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45974.746347569446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45974.746347569446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45974.746347569446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45974.746347569446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45974.746347569446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45974.746347569446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45974.746347569446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45974.746347569446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45974.746347569446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45974.746347569446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45974.746347569446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45974.746347569446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45974.746347569446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45974.746347569446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45974.746347569446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45974.746347569446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45974.746347569446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45974.746347569446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45974.746347569446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45974.746347569446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45974.746347569446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45974.746347569446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45974.746347569446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45974.746347569446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45974.746347569446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45974.746347569446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45974.746347569446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45974.746347569446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45974.746347569446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45974.746347569446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45974.746347569446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45974.746347569446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45974.746347569446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45974.746347569446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45974.746347569446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45974.746347569446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45974.746347569446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45974.746347569446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45974.746347569446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45974.746347569446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45974.746347569446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45974.746347569446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45974.746347569446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45974.746347569446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45974.746347569446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45974.746347569446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45974.746347569446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45974.746347569446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45974.746347569446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45974.746347569446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45974.746347569446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45974.746347569446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45974.746347569446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45974.746347569446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45974.746347569446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45974.746347569446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45974.746347569446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45974.746347569446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45974.746347569446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45974.746347569446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45974.746347569446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45974.746347569446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45974.746347569446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45974.746347569446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45974.746347569446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45974.746347569446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45974.746347569446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45974.746347569446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45974.746347569446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45974.746347569446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45974.746347569446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45974.746347569446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45974.746347569446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45974.746347569446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45974.746347569446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45974.746347569446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45974.746347569446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45974.746347569446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45974.746347569446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45974.746347569446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45974.746347569446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45974.746347569446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45974.746347569446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45974.746347569446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45974.746347569446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45974.746347569446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45974.746347569446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45974.746347569446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45974.746347569446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45974.746347569446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45974.746347569446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45974.746347569446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45974.746347569446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45974.746347569446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45974.746347569446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45974.746347569446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45974.746347569446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45974.746347569446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45974.746347569446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45974.746347569446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45974.746347569446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45974.746347569446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45974.746347569446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45974.746347569446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45974.746347569446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45974.746347569446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45974.746347569446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45974.746347569446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45974.746347569446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45974.746347569446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45974.746347569446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45974.746347569446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45974.746347569446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45974.746347569446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45974.746347569446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45974.746347569446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45974.746347569446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45974.746347569446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45974.746347569446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45974.746347569446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45974.746347569446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45974.746347569446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45974.746347569446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45974.746347569446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45974.746347569446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45974.746347569446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45974.746347569446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45974.746347569446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45974.746347569446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45974.746347569446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45974.746347569446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45974.746347569446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45974.746347569446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45974.746347569446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45974.746347569446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45974.746347569446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45974.746347569446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45974.746347569446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45974.746347569446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45974.746347569446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45974.746347569446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45974.746347569446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45974.746347569446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45974.746347569446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45974.746347569446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45974.746347569446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45974.746347569446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45974.746347569446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45974.746347569446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45974.746347569446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45974.746347569446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45974.746347569446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45974.746347569446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45974.746347569446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45974.746347569446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45974.746347569446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45974.746347569446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45974.746347569446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45974.746347569446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45974.746347569446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45974.746347569446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45974.746347569446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45974.746347569446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45974.746347569446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45974.746347569446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45974.746347569446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45974.746347569446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45974.746347569446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45974.746347569446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45974.746347569446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45974.746347569446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45974.746347569446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45974.746347569446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45974.746347569446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45974.746347569446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45974.746347569446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45974.746347569446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45974.746347569446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45974.746347569446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45974.746347569446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45974.746347569446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45974.746347569446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45974.746347569446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45974.746347569446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45974.746347569446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45974.746347569446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45974.746347569446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45974.746347569446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45974.746347569446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45974.746347569446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45974.746347569446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45974.746347569446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45974.746347569446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45974.746347569446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45974.746347569446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45974.746347569446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45974.746347569446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45974.746347569446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45974.746347569446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45974.746347569446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45974.746347569446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45974.746347569446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45974.746347569446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45974.746347569446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45974.746347569446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45974.746347569446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45974.746347569446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45974.746347569446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45974.746347569446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45974.746347569446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45974.746347569446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45974.746347569446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45974.746347569446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45974.746347569446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45974.746347569446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45974.746347569446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45974.746347569446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45974.746347569446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45974.746347569446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45974.746347569446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45974.746347569446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45974.746347569446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45974.746347569446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45974.746347569446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45974.746347569446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45974.746347569446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45974.746347569446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45974.746347569446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45974.746347569446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45974.746347569446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45974.746347569446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45974.746347569446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45974.746347569446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45974.746347569446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45974.746347569446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45974.746347569446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45974.746347569446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45974.746347569446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45974.746347569446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45974.746347569446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45974.746347569446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45974.746347569446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45974.746347569446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45974.746347569446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45974.746347569446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45974.746347569446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45974.746347569446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45974.746347569446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45974.746347569446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45974.746347569446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45974.746347569446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45974.746347569446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45974.746347569446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45974.746347569446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45974.746347569446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45974.746347569446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45974.746347569446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45974.746347569446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45974.746347569446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45974.746347569446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45974.746347569446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45974.746347569446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45974.746347569446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45974.746347569446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45974.746347569446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45974.746347569446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45974.746347569446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45974.746347569446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45974.746347569446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45974.746347569446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45974.746347569446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45974.746347569446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45974.746347569446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45974.746347569446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45974.746347569446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45974.746347569446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45974.746347569446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45974.746347569446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45974.746347569446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45974.746347569446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45974.746347569446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45974.746347569446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45974.746347569446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45974.746347569446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45974.746347569446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45974.746347569446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45974.746347569446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45974.746347569446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45974.746347569446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45974.746347569446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45974.746347569446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45974.746347569446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45974.746347569446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45974.746347569446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45974.746347569446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45974.746347569446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45974.746347569446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45974.746347569446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45974.746347569446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45974.746347569446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45974.746347569446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45974.746347569446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45974.746347569446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45974.746347569446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45974.746347569446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45974.746347569446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45974.746347569446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45974.746347569446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45974.746347569446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45974.746347569446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45974.746347569446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45974.746347569446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45974.746347569446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45974.746347569446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45974.746347569446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45974.746347569446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45974.746347569446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45974.746347569446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45974.746347569446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45974.746347569446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45974.746347569446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45974.746347569446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45974.746347569446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45974.746347569446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45974.746347569446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45974.746347569446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45974.746347569446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45974.746347569446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45974.746347569446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45974.746347569446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45974.746347569446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45974.746347569446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45974.746347569446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45974.746347569446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45974.746347569446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45974.746347569446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45974.746347569446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45974.746347569446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45974.746347569446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45974.746347569446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45974.746347569446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45974.746347569446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45974.746347569446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45974.746347569446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45974.746347569446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45974.746347569446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45974.746347569446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45974.746347569446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45974.746347569446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45974.746347569446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45974.746347569446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45974.746347569446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45974.746347569446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45974.746347569446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45974.746347569446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45974.746347569446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45974.746347569446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45974.746347569446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45974.746347569446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45974.746347569446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45974.746347569446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45974.746347569446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45974.746347569446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45974.746347569446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45974.746347569446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45974.746347569446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45974.746347569446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45974.746347569446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45974.746347569446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45974.746347569446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45974.746347569446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45974.746347569446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45974.746347569446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45974.746347569446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45974.746347569446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45974.746347569446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45974.746347569446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45974.746347569446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45974.746347569446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45974.746347569446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45974.746347569446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45974.746347569446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45974.746347569446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45974.746347569446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45974.746347569446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45974.746347569446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45974.746347569446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45974.746347569446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45974.746347569446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45974.746347569446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45974.746347569446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45974.746347569446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45974.746347569446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45974.746347569446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45974.746347569446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45974.746347569446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45974.746347569446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45974.746347569446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45974.746347569446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45974.746347569446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45974.746347569446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45974.746347569446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45974.746347569446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45974.746347569446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45974.746347569446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45974.746347569446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45974.746347569446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45974.746347569446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45974.746347569446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45974.746347569446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45974.746347569446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45974.746347569446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45974.746347569446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45974.746347569446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45974.746347569446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45974.746347569446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45974.746347569446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45974.746347569446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45974.746347569446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45974.746347569446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45974.746347569446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45974.746347569446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45974.746347569446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45974.746347569446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45974.746347569446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45974.746347569446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45974.746347569446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45974.746347569446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45974.746347569446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45974.746347569446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45974.746347569446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45974.746347569446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45974.746347569446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45974.746347569446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45974.746347569446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45974.746347569446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45974.746347569446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45974.746347569446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45974.746347569446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45974.746347569446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45974.746347569446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45974.746347569446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45974.746347569446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45974.746347569446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45974.746347569446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45974.746347569446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45974.746347569446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45974.746347569446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45974.746347569446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45974.746347569446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45974.746347569446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45974.746347569446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45974.746347569446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45974.746347569446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45974.746347569446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45974.746347569446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45974.746347569446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45974.746347569446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45974.746347569446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45974.746347569446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45974.746347569446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45974.746347569446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45974.746347569446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45974.746347569446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45974.746347569446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45974.746347569446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45974.746347569446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45974.746347569446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45974.746347569446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45974.746347569446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45974.746347569446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45974.746347569446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45974.746347569446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45974.746347569446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45974.746347569446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45974.746347569446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45974.746347569446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45974.746347569446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45974.746347569446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45974.746347569446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45974.746347569446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45974.746347569446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45974.746347569446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45974.746347569446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45974.746347569446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45974.746347569446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45974.746347569446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45974.746347569446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45974.746347569446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45974.746347569446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45974.746347569446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45974.746347569446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45974.746347569446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45974.746347569446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45974.746347569446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45974.746347569446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45974.746347569446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45974.746347569446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45974.746347569446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45974.746347569446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45974.746347569446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45974.746347569446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45974.746347569446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45974.746347569446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45974.746347569446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45974.746347569446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45974.746347569446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45974.746347569446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45974.746347569446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45974.746347569446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45974.746347569446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45974.746347569446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45974.746347569446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45974.746347569446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45974.746347569446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45974.746347569446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45974.746347569446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45974.746347569446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45974.746347569446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45974.746347569446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45974.746347569446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45974.746347569446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45974.746347569446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45974.746347569446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45974.746347569446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45974.746347569446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45974.746347569446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45974.746347569446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45974.746347569446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45974.746347569446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45974.746347569446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45974.746347569446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45974.746347569446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45974.746347569446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45974.746347569446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45974.746347569446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45974.746347569446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45974.746347569446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45974.746347569446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45974.746347569446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45974.746347569446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45974.746347569446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45974.746347569446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45974.746347569446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45974.746347569446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45974.746347569446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45974.746347569446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45974.746347569446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45974.746347569446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45974.746347569446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45974.746347569446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45974.746347569446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45974.746347569446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45974.746347569446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45974.746347569446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45974.746347569446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45974.746347569446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45974.746347569446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45974.746347569446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45974.746347569446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45974.746347569446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45974.746347569446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45974.746347569446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45974.746347569446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45974.746347569446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45974.746347569446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45974.746347569446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45974.746347569446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45974.746347569446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45974.746347569446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45974.746347569446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45974.746347569446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45974.746347569446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45974.746347569446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45974.746347569446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45974.746347569446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45974.746347569446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45974.746347569446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45974.746347569446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45974.746347569446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45974.746347569446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45974.746347569446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45974.746347569446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45974.746347569446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45974.746347569446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45974.746347569446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45974.746347569446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45974.746347569446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45974.746347569446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45974.746347569446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45974.746347569446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45974.746347569446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45974.746347569446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45974.746347569446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45974.746347569446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45974.746347569446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45974.746347569446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45974.746347569446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45974.746347569446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45974.746347569446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45974.746347569446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45974.746347569446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45974.746347569446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45974.746347569446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45974.746347569446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45974.746347569446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45974.746347569446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45974.746347569446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45974.746347569446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45974.746347569446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45974.746347569446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45974.746347569446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45974.746347569446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45974.746347569446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45974.746347569446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45974.746347569446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45974.746347569446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45974.746347569446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45974.746347569446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45974.746347569446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45974.746347569446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45974.746347569446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45974.746347569446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45974.746347569446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45974.746347569446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45974.746347569446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45974.746347569446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45974.746347569446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45974.746347569446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45974.746347569446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45974.746347569446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45974.746347569446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45974.746347569446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45974.746347569446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45974.746347569446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45974.746347569446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45974.746347569446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45974.746347569446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45974.746347569446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45974.746347569446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45974.746347569446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45974.746347569446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45974.746347569446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45974.746347569446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45974.746347569446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45974.746347569446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45974.746347569446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45974.746347569446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45974.746347569446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45974.746347569446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45974.746347569446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45974.746347569446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45974.746347569446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45974.746347569446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45974.746347569446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45974.746347569446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45974.746347569446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45974.746347569446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45974.746347569446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45974.746347569446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45974.746347569446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45974.746347569446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45974.746347569446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45974.746347569446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45974.746347569446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45974.746347569446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45974.746347569446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45974.746347569446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45974.746347569446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45974.746347569446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45974.746347569446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45974.746347569446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45974.746347569446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45974.746347569446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45974.746347569446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45974.746347569446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45974.746347569446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45974.746347569446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45974.746347569446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45974.746347569446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45974.746347569446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45974.746347569446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45974.746347569446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45974.746347569446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45974.746347569446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45974.746347569446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45974.746347569446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45974.746347569446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45974.746347569446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45974.746347569446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45974.746347569446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45974.746347569446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45974.746347569446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45974.746347569446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45974.746347569446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45974.746347569446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45974.746347569446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45974.746347569446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45974.746347569446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45974.746347569446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45974.746347569446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45974.746347569446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45974.746347569446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45974.746347569446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45974.746347569446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45974.746347569446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45974.746347569446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45974.746347569446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45974.746347569446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45974.746347569446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45974.746347569446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45974.746347569446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45974.746347569446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45974.746347569446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45974.746347569446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45974.746347569446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45974.746347569446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45974.746347569446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45974.746347569446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45974.746347569446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45974.746347569446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45974.746347569446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45974.746347569446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45974.746347569446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45974.746347569446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45974.746347569446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45974.746347569446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45974.746347569446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45974.746347569446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45974.746347569446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45974.746347569446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45974.746347569446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45974.746347569446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45974.746347569446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45974.746347569446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45974.746347569446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45974.746347569446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271.2656299768496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32798</v>
      </c>
      <c r="E3" s="95" t="s">
        <v>39021</v>
      </c>
      <c r="F3" s="96">
        <v>45974.31527777778</v>
      </c>
      <c r="G3" s="97">
        <f ca="1">IFERROR(NOW()-F3,"")</f>
        <v>0.43106979166623205</v>
      </c>
      <c r="H3" s="96">
        <v>45974.309942129628</v>
      </c>
      <c r="I3" s="135" t="str">
        <f>IFERROR(VLOOKUP(D3,DB!A:F,6,0),"")</f>
        <v>SCECO</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45974.746347569446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45974.746347569446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45974.746347569446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45974.746347569446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45974.746347569446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45974.746347569446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45974.746347569446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45974.746347569446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45974.746347569446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45974.746347569446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45974.746347569446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45974.746347569446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45974.746347569446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45974.746347569446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45974.746347569446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45974.746347569446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45974.746347569446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45974.746347569446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45974.746347569446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45974.746347569446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45974.746347569446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45974.746347569446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45974.746347569446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45974.746347569446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45974.746347569446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45974.746347569446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45974.746347569446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45974.746347569446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45974.746347569446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45974.746347569446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45974.746347569446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45974.746347569446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45974.746347569446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45974.746347569446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45974.746347569446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45974.746347569446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45974.746347569446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45974.746347569446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45974.746347569446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45974.746347569446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45974.746347569446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45974.746347569446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45974.746347569446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45974.746347569446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45974.746347569446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45974.746347569446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45974.746347569446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45974.746347569446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45974.746347569446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45974.746347569446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45974.746347569446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45974.746347569446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45974.746347569446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45974.746347569446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45974.746347569446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45974.746347569446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45974.746347569446</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82.914287384257477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48.557470254629152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9" ca="1" si="1">IFERROR(NOW()-F4,"")</f>
        <v>26.085236458333384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ca="1" si="1"/>
        <v>45974.746347569446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45974.746347569446</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45974.746347569446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45974.746347569446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45974.746347569446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45974.746347569446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45974.746347569446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45974.746347569446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45974.746347569446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45974.746347569446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45974.746347569446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45974.746347569446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45974.746347569446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45974.746347569446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45974.746347569446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45974.746347569446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45974.746347569446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45974.746347569446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45974.746347569446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45974.746347569446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45974.746347569446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45974.746347569446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45974.746347569446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45974.746347569446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45974.746347569446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45974.746347569446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45974.746347569446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45974.746347569446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45974.746347569446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45974.746347569446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45974.746347569446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45974.746347569446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45974.746347569446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45974.746347569446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45974.746347569446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45974.746347569446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45974.746347569446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45974.746347569446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45974.746347569446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45974.746347569446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45974.746347569446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45974.746347569446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45974.746347569446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45974.746347569446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45974.746347569446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45974.746347569446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45974.746347569446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45974.746347569446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45974.746347569446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45974.746347569446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45974.746347569446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45974.746347569446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45974.746347569446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45974.746347569446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45974.746347569446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45974.746347569446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45974.746347569446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45974.746347569446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45974.746347569446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45974.746347569446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45974.746347569446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45974.746347569446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45974.746347569446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45974.746347569446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45974.746347569446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45974.746347569446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45974.746347569446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45974.746347569446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45974.746347569446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45974.746347569446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45974.746347569446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45974.746347569446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45974.746347569446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45974.746347569446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45974.746347569446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45974.746347569446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45974.746347569446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45974.746347569446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45974.746347569446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45974.746347569446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45974.746347569446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45974.746347569446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45974.746347569446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45974.746347569446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45974.746347569446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45974.746347569446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45974.746347569446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45974.746347569446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45974.746347569446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45974.746347569446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45974.746347569446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45974.746347569446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45974.746347569446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45974.746347569446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45974.746347569446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45974.746347569446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45974.746347569446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45974.746347569446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45974.746347569446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45974.746347569446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45974.746347569446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45974.746347569446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45974.746347569446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45974.746347569446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45974.746347569446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45974.746347569446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45974.746347569446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45974.746347569446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45974.746347569446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45974.746347569446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45974.746347569446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45974.746347569446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45974.746347569446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45974.746347569446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45974.746347569446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45974.746347569446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45974.746347569446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45974.746347569446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45974.746347569446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45974.746347569446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45974.746347569446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45974.746347569446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45974.746347569446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45974.746347569446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45974.746347569446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45974.746347569446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45974.746347569446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45974.746347569446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45974.746347569446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45974.746347569446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45974.746347569446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45974.746347569446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45974.746347569446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45974.746347569446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45974.746347569446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45974.746347569446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45974.746347569446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45974.746347569446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45974.746347569446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45974.746347569446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45974.746347569446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45974.746347569446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45974.746347569446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45974.746347569446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45974.746347569446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45974.746347569446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45974.746347569446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45974.746347569446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45974.746347569446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45974.746347569446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45974.746347569446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45974.746347569446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45974.746347569446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45974.746347569446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45974.746347569446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45974.746347569446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45974.746347569446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45974.746347569446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45974.746347569446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45974.746347569446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45974.746347569446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45974.746347569446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45974.746347569446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45974.746347569446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45974.746347569446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45974.746347569446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45974.746347569446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45974.746347569446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45974.746347569446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45974.746347569446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45974.746347569446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45974.746347569446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45974.746347569446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45974.746347569446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45974.746347569446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45974.746347569446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45974.746347569446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45974.746347569446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45974.746347569446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45974.746347569446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45974.746347569446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45974.746347569446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45974.746347569446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45974.746347569446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45974.746347569446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45974.746347569446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45974.746347569446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45974.746347569446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45974.746347569446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45974.746347569446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45974.746347569446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45974.746347569446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45974.746347569446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45974.746347569446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45974.746347569446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45974.746347569446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45974.746347569446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45974.746347569446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45974.746347569446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45974.746347569446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45974.746347569446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45974.746347569446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45974.746347569446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45974.746347569446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45974.746347569446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45974.746347569446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45974.746347569446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45974.746347569446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45974.746347569446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45974.746347569446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45974.746347569446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45974.746347569446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45974.746347569446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45974.746347569446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45974.746347569446</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45974.746347569446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45974.746347569446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45974.746347569446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45974.746347569446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45974.746347569446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45974.746347569446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45974.746347569446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45974.746347569446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45974.746347569446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45974.746347569446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45974.746347569446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45974.746347569446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45974.746347569446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45974.746347569446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45974.746347569446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45974.746347569446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45974.746347569446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45974.746347569446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45974.746347569446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45974.746347569446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45974.746347569446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45974.746347569446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45974.746347569446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45974.746347569446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45974.746347569446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45974.746347569446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45974.746347569446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45974.746347569446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45974.746347569446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45974.746347569446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45974.746347569446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45974.746347569446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45974.746347569446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45974.746347569446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45974.746347569446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45974.746347569446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45974.746347569446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45974.746347569446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45974.746347569446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45974.746347569446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45974.746347569446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45974.746347569446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45974.746347569446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45974.746347569446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45974.746347569446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45974.746347569446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45974.746347569446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45974.746347569446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45974.746347569446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45974.746347569446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45974.746347569446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45974.746347569446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45974.746347569446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45974.746347569446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45974.746347569446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45974.746347569446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45974.746347569446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45974.746347569446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45974.746347569446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45974.746347569446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45974.746347569446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45974.746347569446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45974.746347569446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45974.746347569446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45974.746347569446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45974.746347569446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45974.746347569446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45974.746347569446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45974.746347569446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45974.746347569446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45974.746347569446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45974.746347569446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45974.746347569446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45974.746347569446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45974.746347569446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45974.746347569446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45974.746347569446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45974.746347569446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45974.746347569446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45974.746347569446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45974.746347569446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45974.746347569446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45974.746347569446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45974.746347569446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45974.746347569446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45974.746347569446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45974.746347569446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45974.746347569446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45974.746347569446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45974.746347569446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45974.746347569446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45974.746347569446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45974.746347569446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45974.746347569446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45974.746347569446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45974.746347569446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45974.746347569446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45974.746347569446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45974.746347569446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45974.746347569446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45974.746347569446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45974.746347569446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45974.746347569446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45974.746347569446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45974.746347569446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45974.746347569446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45974.746347569446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45974.746347569446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45974.746347569446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45974.746347569446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45974.746347569446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45974.746347569446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45974.746347569446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45974.746347569446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45974.746347569446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45974.746347569446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45974.746347569446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45974.746347569446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45974.746347569446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45974.746347569446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45974.746347569446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45974.746347569446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45974.746347569446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45974.746347569446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45974.746347569446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45974.746347569446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45974.746347569446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45974.746347569446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45974.746347569446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45974.746347569446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45974.746347569446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45974.746347569446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45974.746347569446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45974.746347569446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45974.746347569446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