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90" documentId="120_S{2AC9BD13-BADA-5192-A53E-5A8FF88502F6}" xr6:coauthVersionLast="47" xr6:coauthVersionMax="47" xr10:uidLastSave="{02636E2D-4152-4623-BF9E-4C15113EC67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<sst xmlns="http://schemas.openxmlformats.org/spreadsheetml/2006/main" count="180304" uniqueCount="39136">
  <si>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</si>
  <si>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</si>
  <si>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</si>
  <si>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</si>
  <si>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</si>
  <si>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</si>
  <si>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</si>
  <si>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</si>
  <si>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</si>
  <si>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</si>
  <si>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</si>
  <si>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</si>
  <si>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</si>
  <si>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</si>
  <si>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</si>
  <si>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</si>
  <si>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</si>
  <si>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</si>
  <si>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</si>
  <si>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</si>
  <si>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</si>
  <si>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</si>
  <si>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</si>
  <si>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</si>
  <si>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</si>
  <si>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</si>
  <si>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</si>
  <si>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</si>
  <si>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</si>
  <si>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</si>
  <si>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</si>
  <si>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</si>
  <si>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</si>
  <si>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</si>
  <si>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</si>
  <si>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</si>
  <si>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</si>
  <si>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</si>
  <si>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</si>
  <si>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</si>
  <si>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</si>
  <si>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</si>
  <si>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</si>
  <si>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</si>
  <si>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</si>
  <si>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</si>
  <si>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</si>
  <si>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</si>
  <si>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</si>
  <si>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</si>
  <si>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</si>
  <si>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</si>
  <si>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</si>
  <si>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</si>
  <si>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</si>
  <si>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</si>
  <si>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</si>
  <si>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</si>
  <si>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</si>
  <si>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</si>
  <si>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</si>
  <si>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</si>
  <si>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</si>
  <si>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</si>
  <si>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</si>
  <si>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</si>
  <si>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</si>
  <si>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</si>
  <si>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</si>
  <si>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</si>
  <si>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</si>
  <si>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</si>
  <si>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</si>
  <si>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</si>
  <si>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</si>
  <si>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</si>
  <si>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</si>
  <si>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</si>
  <si>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</si>
  <si>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</si>
  <si>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</si>
  <si>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</si>
  <si>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</si>
  <si>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</si>
  <si>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</si>
  <si>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</si>
  <si>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</si>
  <si>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</si>
  <si>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</si>
  <si>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</si>
  <si>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</si>
  <si>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</si>
  <si>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</si>
  <si>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</si>
  <si>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</si>
  <si>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</si>
  <si>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</si>
  <si>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</si>
  <si>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</si>
  <si>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</si>
  <si>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</si>
  <si>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</si>
  <si>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</si>
  <si>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</si>
  <si>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</si>
  <si>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</si>
  <si>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</si>
  <si>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</si>
  <si>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</si>
  <si>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</si>
  <si>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</si>
  <si>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</si>
  <si>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</si>
  <si>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</si>
  <si>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</si>
  <si>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</si>
  <si>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</si>
  <si>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</si>
  <si>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</si>
  <si>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</si>
  <si>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</si>
  <si>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</si>
  <si>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</si>
  <si>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</si>
  <si>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</si>
  <si>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</si>
  <si>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</si>
  <si>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</si>
  <si>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</si>
  <si>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</si>
  <si>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</si>
  <si>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</si>
  <si>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</si>
  <si>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</si>
  <si>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</si>
  <si>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</si>
  <si>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</si>
  <si>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</si>
  <si>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</si>
  <si>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</si>
  <si>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</si>
  <si>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</si>
  <si>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</si>
  <si>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</si>
  <si>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</si>
  <si>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</si>
  <si>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</si>
  <si>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</si>
  <si>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</si>
  <si>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</si>
  <si>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</si>
  <si>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</si>
  <si>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</si>
  <si>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</si>
  <si>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</si>
  <si>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</si>
  <si>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</si>
  <si>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</si>
  <si>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</si>
  <si>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</si>
  <si>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</si>
  <si>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</si>
  <si>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</si>
  <si>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</si>
  <si>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</si>
  <si>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</si>
  <si>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</si>
  <si>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</si>
  <si>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</si>
  <si>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</si>
  <si>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</si>
  <si>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</si>
  <si>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</si>
  <si>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</si>
  <si>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</si>
  <si>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</si>
  <si>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</si>
  <si>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</si>
  <si>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</si>
  <si>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</si>
  <si>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</si>
  <si>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</si>
  <si>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</si>
  <si>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</si>
  <si>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</si>
  <si>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</si>
  <si>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</si>
  <si>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</si>
  <si>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</si>
  <si>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</si>
  <si>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</si>
  <si>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</si>
  <si>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</si>
  <si>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</si>
  <si>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</si>
  <si>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</si>
  <si>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</si>
  <si>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</si>
  <si>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</si>
  <si>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</si>
  <si>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</si>
  <si>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</si>
  <si>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</si>
  <si>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</si>
  <si>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</si>
  <si>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</si>
  <si>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</si>
  <si>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</si>
  <si>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</si>
  <si>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</si>
  <si>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</si>
  <si>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</si>
  <si>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</si>
  <si>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</si>
  <si>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</si>
  <si>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</si>
  <si>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</si>
  <si>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</si>
  <si>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</si>
  <si>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</si>
  <si>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</si>
  <si>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</si>
  <si>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</si>
  <si>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</si>
  <si>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</si>
  <si>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</si>
  <si>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</si>
  <si>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</si>
  <si>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</si>
  <si>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</si>
  <si>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</si>
  <si>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</si>
  <si>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</si>
  <si>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</si>
  <si>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</si>
  <si>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</si>
  <si>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</si>
  <si>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</si>
  <si>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</si>
  <si>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</si>
  <si>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</si>
  <si>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</si>
  <si>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</si>
  <si>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</si>
  <si>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</si>
  <si>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</si>
  <si>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</si>
  <si>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</si>
  <si>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</si>
  <si>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</si>
  <si>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</si>
  <si>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</si>
  <si>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</si>
  <si>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</si>
  <si>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</si>
  <si>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</si>
  <si>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</si>
  <si>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</si>
  <si>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</si>
  <si>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</si>
  <si>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</si>
  <si>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</si>
  <si>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</si>
  <si>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</si>
  <si>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</si>
  <si>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</si>
  <si>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</si>
  <si>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</si>
  <si>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</si>
  <si>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</si>
  <si>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</si>
  <si>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</si>
  <si>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</si>
  <si>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</si>
  <si>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</si>
  <si>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</si>
  <si>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</si>
  <si>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</si>
  <si>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</si>
  <si>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</si>
  <si>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</si>
  <si>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</si>
  <si>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</si>
  <si>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</si>
  <si>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</si>
  <si>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</si>
  <si>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</si>
  <si>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</si>
  <si>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</si>
  <si>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</si>
  <si>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</si>
  <si>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</si>
  <si>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</si>
  <si>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</si>
  <si>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</si>
  <si>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</si>
  <si>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</si>
  <si>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</si>
  <si>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</si>
  <si>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</si>
  <si>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</si>
  <si>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</si>
  <si>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</si>
  <si>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</si>
  <si>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</si>
  <si>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</si>
  <si>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</si>
  <si>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</si>
  <si>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</si>
  <si>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</si>
  <si>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</si>
  <si>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</si>
  <si>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</si>
  <si>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</si>
  <si>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</si>
  <si>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</si>
  <si>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</si>
  <si>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</si>
  <si>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</si>
  <si>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</si>
  <si>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</si>
  <si>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</si>
  <si>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</si>
  <si>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</si>
  <si>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</si>
  <si>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</si>
  <si>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</si>
  <si>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</si>
  <si>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</si>
  <si>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</si>
  <si>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</si>
  <si>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</si>
  <si>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</si>
  <si>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</si>
  <si>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</si>
  <si>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</si>
  <si>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</si>
  <si>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</si>
  <si>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</si>
  <si>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</si>
  <si>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</si>
  <si>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</si>
  <si>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</si>
  <si>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</si>
  <si>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</si>
  <si>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</si>
  <si>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</si>
  <si>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</si>
  <si>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</si>
  <si>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</si>
  <si>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</si>
  <si>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</si>
  <si>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</si>
  <si>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</si>
  <si>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</si>
  <si>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</si>
  <si>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</si>
  <si>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</si>
  <si>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</si>
  <si>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</si>
  <si>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</si>
  <si>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</si>
  <si>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</si>
  <si>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</si>
  <si>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</si>
  <si>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</si>
  <si>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</si>
  <si>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</si>
  <si>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</si>
  <si>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</si>
  <si>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</si>
  <si>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</si>
  <si>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</si>
  <si>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</si>
  <si>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</si>
  <si>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</si>
  <si>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</si>
  <si>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</si>
  <si>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</si>
  <si>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</si>
  <si>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</si>
  <si>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</si>
  <si>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</si>
  <si>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</si>
  <si>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</si>
  <si>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</si>
  <si>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</si>
  <si>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</si>
  <si>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</si>
  <si>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</si>
  <si>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</si>
  <si>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</si>
  <si>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</si>
  <si>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</si>
  <si>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</si>
  <si>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</si>
  <si>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</si>
  <si>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</si>
  <si>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</si>
  <si>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</si>
  <si>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</si>
  <si>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</si>
  <si>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</si>
  <si>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</si>
  <si>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</si>
  <si>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</si>
  <si>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</si>
  <si>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</si>
  <si>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</si>
  <si>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</si>
  <si>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</si>
  <si>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</si>
  <si>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</si>
  <si>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</si>
  <si>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</si>
  <si>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</si>
  <si>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</si>
  <si>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</si>
  <si>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</si>
  <si>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</si>
  <si>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</si>
  <si>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</si>
  <si>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</si>
  <si>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</si>
  <si>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</si>
  <si>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</si>
  <si>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</si>
  <si>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</si>
  <si>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</si>
  <si>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</si>
  <si>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</si>
  <si>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</si>
  <si>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</si>
  <si>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</si>
  <si>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</si>
  <si>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</si>
  <si>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</si>
  <si>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</si>
  <si>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</si>
  <si>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</si>
  <si>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</si>
  <si>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</si>
  <si>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</si>
  <si>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</si>
  <si>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</si>
  <si>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</si>
  <si>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</si>
  <si>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</si>
  <si>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</si>
  <si>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</si>
  <si>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</si>
  <si>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</si>
  <si>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</si>
  <si>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</si>
  <si>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</si>
  <si>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</si>
  <si>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</si>
  <si>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</si>
  <si>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</si>
  <si>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</si>
  <si>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</si>
  <si>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</si>
  <si>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</si>
  <si>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</si>
  <si>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</si>
  <si>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</si>
  <si>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</si>
  <si>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</si>
  <si>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</si>
  <si>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</si>
  <si>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</si>
  <si>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</si>
  <si>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</si>
  <si>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</si>
  <si>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</si>
  <si>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</si>
  <si>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</si>
  <si>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</si>
  <si>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</si>
  <si>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</si>
  <si>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</si>
  <si>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</si>
  <si>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</si>
  <si>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</si>
  <si>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</si>
  <si>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</si>
  <si>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</si>
  <si>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</si>
  <si>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</si>
  <si>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</si>
  <si>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</si>
  <si>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</si>
  <si>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</si>
  <si>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</si>
  <si>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</si>
  <si>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</si>
  <si>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</si>
  <si>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</si>
  <si>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</si>
  <si>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</si>
  <si>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</si>
  <si>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</si>
  <si>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</si>
  <si>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</si>
  <si>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</si>
  <si>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</si>
  <si>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</si>
  <si>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</si>
  <si>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</si>
  <si>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</si>
  <si>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</si>
  <si>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</si>
  <si>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</si>
  <si>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</si>
  <si>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</si>
  <si>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</si>
  <si>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</si>
  <si>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</si>
  <si>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</si>
  <si>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</si>
  <si>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</si>
  <si>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</si>
  <si>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</si>
  <si>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</si>
  <si>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</si>
  <si>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</si>
  <si>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</si>
  <si>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</si>
  <si>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</si>
  <si>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</si>
  <si>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</si>
  <si>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</si>
  <si>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</si>
  <si>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</si>
  <si>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</si>
  <si>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</si>
  <si>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</si>
  <si>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</si>
  <si>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</si>
  <si>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</si>
  <si>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</si>
  <si>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</si>
  <si>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</si>
  <si>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</si>
  <si>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</si>
  <si>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</si>
  <si>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</si>
  <si>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</si>
  <si>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</si>
  <si>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</si>
  <si>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</si>
  <si>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</si>
  <si>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</si>
  <si>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</si>
  <si>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</si>
  <si>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</si>
  <si>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</si>
  <si>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</si>
  <si>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</si>
  <si>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</si>
  <si>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</si>
  <si>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</si>
  <si>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</si>
  <si>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</si>
  <si>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</si>
  <si>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</si>
  <si>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</si>
  <si>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</si>
  <si>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</si>
  <si>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</si>
  <si>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</si>
  <si>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</si>
  <si>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</si>
  <si>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</si>
  <si>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</si>
  <si>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</si>
  <si>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</si>
  <si>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</si>
  <si>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</si>
  <si>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</si>
  <si>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</si>
  <si>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</si>
  <si>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</si>
  <si>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</si>
  <si>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</si>
  <si>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</si>
  <si>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</si>
  <si>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</si>
  <si>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</si>
  <si>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</si>
  <si>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</si>
  <si>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</si>
  <si>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</si>
  <si>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</si>
  <si>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</si>
  <si>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</si>
  <si>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</si>
  <si>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</si>
  <si>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</si>
  <si>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</si>
  <si>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</si>
  <si>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</si>
  <si>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</si>
  <si>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</si>
  <si>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</si>
  <si>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</si>
  <si>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</si>
  <si>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</si>
  <si>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</si>
  <si>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</si>
  <si>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</si>
  <si>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</si>
  <si>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</si>
  <si>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</si>
  <si>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</si>
  <si>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</si>
  <si>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</si>
  <si>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</si>
  <si>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</si>
  <si>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</si>
  <si>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</si>
  <si>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</si>
  <si>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</si>
  <si>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</si>
  <si>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</si>
  <si>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</si>
  <si>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</si>
  <si>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</si>
  <si>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</si>
  <si>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</si>
  <si>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</si>
  <si>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</si>
  <si>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</si>
  <si>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</si>
  <si>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</si>
  <si>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</si>
  <si>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</si>
  <si>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</si>
  <si>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</si>
  <si>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</si>
  <si>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</si>
  <si>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</si>
  <si>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</si>
  <si>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</si>
  <si>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</si>
  <si>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</si>
  <si>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</si>
  <si>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</si>
  <si>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</si>
  <si>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</si>
  <si>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</si>
  <si>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</si>
  <si>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</si>
  <si>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</si>
  <si>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</si>
  <si>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</si>
  <si>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</si>
  <si>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</si>
  <si>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</si>
  <si>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</si>
  <si>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</si>
  <si>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</si>
  <si>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</si>
  <si>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</si>
  <si>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</si>
  <si>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</si>
  <si>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</si>
  <si>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</si>
  <si>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</si>
  <si>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</si>
  <si>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</si>
  <si>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</si>
  <si>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</si>
  <si>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</si>
  <si>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</si>
  <si>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</si>
  <si>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</si>
  <si>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</si>
  <si>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</si>
  <si>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</si>
  <si>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</si>
  <si>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</si>
  <si>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</si>
  <si>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</si>
  <si>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</si>
  <si>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</si>
  <si>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</si>
  <si>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</si>
  <si>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</si>
  <si>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</si>
  <si>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</si>
  <si>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</si>
  <si>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</si>
  <si>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</si>
  <si>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</si>
  <si>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</si>
  <si>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</si>
  <si>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</si>
  <si>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</si>
  <si>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</si>
  <si>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</si>
  <si>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</si>
  <si>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</si>
  <si>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</si>
  <si>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</si>
  <si>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</si>
  <si>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</si>
  <si>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</si>
  <si>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</si>
  <si>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</si>
  <si>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</si>
  <si>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</si>
  <si>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</si>
  <si>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</si>
  <si>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</si>
  <si>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</si>
  <si>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</si>
  <si>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</si>
  <si>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</si>
  <si>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</si>
  <si>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</si>
  <si>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</si>
  <si>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</si>
  <si>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</si>
  <si>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</si>
  <si>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</si>
  <si>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</si>
  <si>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</si>
  <si>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</si>
  <si>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</si>
  <si>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</si>
  <si>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</si>
  <si>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</si>
  <si>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</si>
  <si>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</si>
  <si>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</si>
  <si>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</si>
  <si>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</si>
  <si>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</si>
  <si>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</si>
  <si>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</si>
  <si>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</si>
  <si>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</si>
  <si>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</si>
  <si>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</si>
  <si>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</si>
  <si>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</si>
  <si>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</si>
  <si>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</si>
  <si>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</si>
  <si>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</si>
  <si>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</si>
  <si>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</si>
  <si>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</si>
  <si>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</si>
  <si>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</si>
  <si>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</si>
  <si>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</si>
  <si>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</si>
  <si>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</si>
  <si>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</si>
  <si>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</si>
  <si>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</si>
  <si>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</si>
  <si>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</si>
  <si>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</si>
  <si>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</si>
  <si>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</si>
  <si>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</si>
  <si>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</si>
  <si>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</si>
  <si>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</si>
  <si>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</si>
  <si>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</si>
  <si>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</si>
  <si>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</si>
  <si>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</si>
  <si>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</si>
  <si>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</si>
  <si>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</si>
  <si>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</si>
  <si>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</si>
  <si>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</si>
  <si>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</si>
  <si>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</si>
  <si>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</si>
  <si>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</si>
  <si>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</si>
  <si>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</si>
  <si>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</si>
  <si>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</si>
  <si>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</si>
  <si>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</si>
  <si>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</si>
  <si>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</si>
  <si>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</si>
  <si>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</si>
  <si>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</si>
  <si>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</si>
  <si>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</si>
  <si>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</si>
  <si>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</si>
  <si>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</si>
  <si>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</si>
  <si>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</si>
  <si>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</si>
  <si>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</si>
  <si>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</si>
  <si>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</si>
  <si>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</si>
  <si>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</si>
  <si>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</si>
  <si>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</si>
  <si>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</si>
  <si>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</si>
  <si>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</si>
  <si>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</si>
  <si>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</si>
  <si>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</si>
  <si>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</si>
  <si>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</si>
  <si>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</si>
  <si>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</si>
  <si>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</si>
  <si>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</si>
  <si>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</si>
  <si>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</si>
  <si>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</si>
  <si>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</si>
  <si>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</si>
  <si>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</si>
  <si>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</si>
  <si>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</si>
  <si>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</si>
  <si>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</si>
  <si>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</si>
  <si>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</si>
  <si>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</si>
  <si>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</si>
  <si>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</si>
  <si>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</si>
  <si>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</si>
  <si>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</si>
  <si>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</si>
  <si>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</si>
  <si>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</si>
  <si>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</si>
  <si>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</si>
  <si>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</si>
  <si>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</si>
  <si>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</si>
  <si>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</si>
  <si>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</si>
  <si>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</si>
  <si>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</si>
  <si>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</si>
  <si>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</si>
  <si>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</si>
  <si>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</si>
  <si>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</si>
  <si>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</si>
  <si>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</si>
  <si>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</si>
  <si>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</si>
  <si>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</si>
  <si>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</si>
  <si>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</si>
  <si>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</si>
  <si>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</si>
  <si>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</si>
  <si>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</si>
  <si>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</si>
  <si>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</si>
  <si>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</si>
  <si>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</si>
  <si>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</si>
  <si>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</si>
  <si>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</si>
  <si>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</si>
  <si>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</si>
  <si>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</si>
  <si>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</si>
  <si>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</si>
  <si>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</si>
  <si>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</si>
  <si>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</si>
  <si>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</si>
  <si>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</si>
  <si>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</si>
  <si>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</si>
  <si>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</si>
  <si>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</si>
  <si>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</si>
  <si>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</si>
  <si>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</si>
  <si>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</si>
  <si>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</si>
  <si>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</si>
  <si>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</si>
  <si>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</si>
  <si>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</si>
  <si>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</si>
  <si>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</si>
  <si>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</si>
  <si>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</si>
  <si>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</si>
  <si>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</si>
  <si>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</si>
  <si>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</si>
  <si>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</si>
  <si>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</si>
  <si>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</si>
  <si>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</si>
  <si>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</si>
  <si>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</si>
  <si>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</si>
  <si>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</si>
  <si>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</si>
  <si>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</si>
  <si>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</si>
  <si>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</si>
  <si>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</si>
  <si>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</si>
  <si>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</si>
  <si>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</si>
  <si>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</si>
  <si>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</si>
  <si>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</si>
  <si>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</si>
  <si>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</si>
  <si>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</si>
  <si>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</si>
  <si>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</si>
  <si>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</si>
  <si>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</si>
  <si>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</si>
  <si>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</si>
  <si>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</si>
  <si>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</si>
  <si>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</si>
  <si>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</si>
  <si>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</si>
  <si>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</si>
  <si>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</si>
  <si>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</si>
  <si>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</si>
  <si>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</si>
  <si>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</si>
  <si>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</si>
  <si>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</si>
  <si>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</si>
  <si>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</si>
  <si>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</si>
  <si>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</si>
  <si>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</si>
  <si>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</si>
  <si>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</si>
  <si>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</si>
  <si>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</si>
  <si>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</si>
  <si>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</si>
  <si>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</si>
  <si>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</si>
  <si>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</si>
  <si>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</si>
  <si>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</si>
  <si>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</si>
  <si>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</si>
  <si>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</si>
  <si>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</si>
  <si>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</si>
  <si>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</si>
  <si>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</si>
  <si>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</si>
  <si>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</si>
  <si>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</si>
  <si>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</si>
  <si>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</si>
  <si>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</si>
  <si>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</si>
  <si>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</si>
  <si>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</si>
  <si>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</si>
  <si>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</si>
  <si>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</si>
  <si>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</si>
  <si>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</si>
  <si>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</si>
  <si>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</si>
  <si>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</si>
  <si>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</si>
  <si>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</si>
  <si>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</si>
  <si>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</si>
  <si>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</si>
  <si>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</si>
  <si>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</si>
  <si>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</si>
  <si>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</si>
  <si>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</si>
  <si>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</si>
  <si>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</si>
  <si>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</si>
  <si>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</si>
  <si>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</si>
  <si>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</si>
  <si>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</si>
  <si>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</si>
  <si>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</si>
  <si>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</si>
  <si>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</si>
  <si>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</si>
  <si>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</si>
  <si>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</si>
  <si>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</si>
  <si>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</si>
  <si>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</si>
  <si>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</si>
  <si>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</si>
  <si>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</si>
  <si>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</si>
  <si>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</si>
  <si>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</si>
  <si>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</si>
  <si>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</si>
  <si>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</si>
  <si>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</si>
  <si>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</si>
  <si>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</si>
  <si>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</si>
  <si>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</si>
  <si>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</si>
  <si>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</si>
  <si>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</si>
  <si>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</si>
  <si>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</si>
  <si>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</si>
  <si>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</si>
  <si>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</si>
  <si>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</si>
  <si>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</si>
  <si>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</si>
  <si>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</si>
  <si>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</si>
  <si>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</si>
  <si>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</si>
  <si>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</si>
  <si>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</si>
  <si>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</si>
  <si>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</si>
  <si>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</si>
  <si>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</si>
  <si>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</si>
  <si>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</si>
  <si>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</si>
  <si>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</si>
  <si>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</si>
  <si>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</si>
  <si>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</si>
  <si>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</si>
  <si>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</si>
  <si>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</si>
  <si>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</si>
  <si>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</si>
  <si>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</si>
  <si>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</si>
  <si>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</si>
  <si>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</si>
  <si>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</si>
  <si>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</si>
  <si>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</si>
  <si>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</si>
  <si>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</si>
  <si>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</si>
  <si>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</si>
  <si>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</si>
  <si>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</si>
  <si>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</si>
  <si>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</si>
  <si>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</si>
  <si>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</si>
  <si>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</si>
  <si>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</si>
  <si>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</si>
  <si>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</si>
  <si>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</si>
  <si>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</si>
  <si>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</si>
  <si>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</si>
  <si>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</si>
  <si>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</si>
  <si>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</si>
  <si>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</si>
  <si>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</si>
  <si>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</si>
  <si>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</si>
  <si>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</si>
  <si>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</si>
  <si>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</si>
  <si>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</si>
  <si>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</si>
  <si>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</si>
  <si>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</si>
  <si>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</si>
  <si>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</si>
  <si>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</si>
  <si>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</si>
  <si>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</si>
  <si>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</si>
  <si>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</si>
  <si>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</si>
  <si>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</si>
  <si>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</si>
  <si>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</si>
  <si>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</si>
  <si>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</si>
  <si>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</si>
  <si>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</si>
  <si>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</si>
  <si>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</si>
  <si>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</si>
  <si>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</si>
  <si>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</si>
  <si>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</si>
  <si>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</si>
  <si>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</si>
  <si>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</si>
  <si>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</si>
  <si>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</si>
  <si>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</si>
  <si>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</si>
  <si>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</si>
  <si>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</si>
  <si>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</si>
  <si>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</si>
  <si>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</si>
  <si>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</si>
  <si>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</si>
  <si>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</si>
  <si>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</si>
  <si>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</si>
  <si>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</si>
  <si>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</si>
  <si>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</si>
  <si>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</si>
  <si>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</si>
  <si>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</si>
  <si>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</si>
  <si>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</si>
  <si>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</si>
  <si>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</si>
  <si>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</si>
  <si>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</si>
  <si>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</si>
  <si>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</si>
  <si>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</si>
  <si>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</si>
  <si>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</si>
  <si>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</si>
  <si>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</si>
  <si>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</si>
  <si>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</si>
  <si>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</si>
  <si>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</si>
  <si>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</si>
  <si>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</si>
  <si>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</si>
  <si>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</si>
  <si>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</si>
  <si>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</si>
  <si>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</si>
  <si>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</si>
  <si>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</si>
  <si>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</si>
  <si>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</si>
  <si>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</si>
  <si>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</si>
  <si>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</si>
  <si>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</si>
  <si>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</si>
  <si>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</si>
  <si>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</si>
  <si>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</si>
  <si>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</si>
  <si>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</si>
  <si>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</si>
  <si>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</si>
  <si>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</si>
  <si>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</si>
  <si>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</si>
  <si>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</si>
  <si>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</si>
  <si>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</si>
  <si>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</si>
  <si>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</si>
  <si>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</si>
  <si>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</si>
  <si>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</si>
  <si>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</si>
  <si>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</si>
  <si>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</si>
  <si>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</si>
  <si>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</si>
  <si>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</si>
  <si>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</si>
  <si>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</si>
  <si>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</si>
  <si>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</si>
  <si>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</si>
  <si>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</si>
  <si>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</si>
  <si>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</si>
  <si>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</si>
  <si>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</si>
  <si>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</si>
  <si>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</si>
  <si>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</si>
  <si>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</si>
  <si>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</si>
  <si>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</si>
  <si>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</si>
  <si>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</si>
  <si>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</si>
  <si>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</si>
  <si>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</si>
  <si>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</si>
  <si>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</si>
  <si>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</si>
  <si>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</si>
  <si>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</si>
  <si>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</si>
  <si>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</si>
  <si>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</si>
  <si>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</si>
  <si>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</si>
  <si>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</si>
  <si>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</si>
  <si>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</si>
  <si>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</si>
  <si>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</si>
  <si>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</si>
  <si>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</si>
  <si>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</si>
  <si>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</si>
  <si>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</si>
  <si>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</si>
  <si>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</si>
  <si>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</si>
  <si>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</si>
  <si>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</si>
  <si>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</si>
  <si>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</si>
  <si>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</si>
  <si>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</si>
  <si>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</si>
  <si>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</si>
  <si>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</si>
  <si>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</si>
  <si>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</si>
  <si>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</si>
  <si>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</si>
  <si>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</si>
  <si>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</si>
  <si>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</si>
  <si>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</si>
  <si>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</si>
  <si>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</si>
  <si>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</si>
  <si>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</si>
  <si>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</si>
  <si>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</si>
  <si>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</si>
  <si>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</si>
  <si>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</si>
  <si>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</si>
  <si>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</si>
  <si>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</si>
  <si>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</si>
  <si>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</si>
  <si>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</si>
  <si>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</si>
  <si>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</si>
  <si>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</si>
  <si>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</si>
  <si>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</si>
  <si>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</si>
  <si>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</si>
  <si>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</si>
  <si>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</si>
  <si>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</si>
  <si>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</si>
  <si>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</si>
  <si>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</si>
  <si>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</si>
  <si>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</si>
  <si>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</si>
  <si>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</si>
  <si>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</si>
  <si>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</si>
  <si>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</si>
  <si>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</si>
  <si>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</si>
  <si>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</si>
  <si>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</si>
  <si>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</si>
  <si>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</si>
  <si>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</si>
  <si>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</si>
  <si>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</si>
  <si>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</si>
  <si>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</si>
  <si>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</si>
  <si>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</si>
  <si>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</si>
  <si>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</si>
  <si>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</si>
  <si>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</si>
  <si>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</si>
  <si>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</si>
  <si>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</si>
  <si>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</si>
  <si>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</si>
  <si>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</si>
  <si>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</si>
  <si>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</si>
  <si>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</si>
  <si>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</si>
  <si>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</si>
  <si>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</si>
  <si>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</si>
  <si>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</si>
  <si>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</si>
  <si>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</si>
  <si>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</si>
  <si>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</si>
  <si>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</si>
  <si>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</si>
  <si>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</si>
  <si>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</si>
  <si>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</si>
  <si>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</si>
  <si>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</si>
  <si>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</si>
  <si>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</si>
  <si>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</si>
  <si>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</si>
  <si>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</si>
  <si>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</si>
  <si>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</si>
  <si>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</si>
  <si>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</si>
  <si>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</si>
  <si>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</si>
  <si>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</si>
  <si>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</si>
  <si>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</si>
  <si>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</si>
  <si>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</si>
  <si>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</si>
  <si>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</si>
  <si>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</si>
  <si>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</si>
  <si>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</si>
  <si>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</si>
  <si>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</si>
  <si>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</si>
  <si>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</si>
  <si>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</si>
  <si>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</si>
  <si>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</si>
  <si>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</si>
  <si>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</si>
  <si>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</si>
  <si>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</si>
  <si>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</si>
  <si>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</si>
  <si>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</si>
  <si>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</si>
  <si>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</si>
  <si>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</si>
  <si>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</si>
  <si>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</si>
  <si>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</si>
  <si>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</si>
  <si>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</si>
  <si>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</si>
  <si>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</si>
  <si>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</si>
  <si>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</si>
  <si>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</si>
  <si>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</si>
  <si>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</si>
  <si>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</si>
  <si>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</si>
  <si>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</si>
  <si>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</si>
  <si>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</si>
  <si>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</si>
  <si>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</si>
  <si>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</si>
  <si>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</si>
  <si>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</si>
  <si>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</si>
  <si>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</si>
  <si>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</si>
  <si>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</si>
  <si>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</si>
  <si>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</si>
  <si>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</si>
  <si>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</si>
  <si>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</si>
  <si>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</si>
  <si>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</si>
  <si>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</si>
  <si>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</si>
  <si>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</si>
  <si>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</si>
  <si>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</si>
  <si>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</si>
  <si>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</si>
  <si>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</si>
  <si>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</si>
  <si>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</si>
  <si>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</si>
  <si>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</si>
  <si>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</si>
  <si>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</si>
  <si>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</si>
  <si>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</si>
  <si>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</si>
  <si>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</si>
  <si>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</si>
  <si>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</si>
  <si>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</si>
  <si>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</si>
  <si>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</si>
  <si>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</si>
  <si>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</si>
  <si>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</si>
  <si>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</si>
  <si>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</si>
  <si>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</si>
  <si>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</si>
  <si>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</si>
  <si>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</si>
  <si>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</si>
  <si>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</si>
  <si>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</si>
  <si>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</si>
  <si>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</si>
  <si>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</si>
  <si>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</si>
  <si>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</si>
  <si>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</si>
  <si>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</si>
  <si>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</si>
  <si>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</si>
  <si>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</si>
  <si>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</si>
  <si>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</si>
  <si>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</si>
  <si>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</si>
  <si>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</si>
  <si>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</si>
  <si>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</si>
  <si>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</si>
  <si>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</si>
  <si>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</si>
  <si>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</si>
  <si>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</si>
  <si>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</si>
  <si>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</si>
  <si>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</si>
  <si>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</si>
  <si>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</si>
  <si>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</si>
  <si>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</si>
  <si>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</si>
  <si>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</si>
  <si>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</si>
  <si>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</si>
  <si>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</si>
  <si>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</si>
  <si>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</si>
  <si>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</si>
  <si>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</si>
  <si>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</si>
  <si>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</si>
  <si>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</si>
  <si>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</si>
  <si>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</si>
  <si>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</si>
  <si>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</si>
  <si>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</si>
  <si>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</si>
  <si>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</si>
  <si>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</si>
  <si>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</si>
  <si>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</si>
  <si>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</si>
  <si>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</si>
  <si>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</si>
  <si>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</si>
  <si>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</si>
  <si>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</si>
  <si>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</si>
  <si>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</si>
  <si>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</si>
  <si>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</si>
  <si>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</si>
  <si>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</si>
  <si>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</si>
  <si>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</si>
  <si>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</si>
  <si>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</si>
  <si>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</si>
  <si>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</si>
  <si>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</si>
  <si>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</si>
  <si>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</si>
  <si>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</si>
  <si>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</si>
  <si>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</si>
  <si>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</si>
  <si>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</si>
  <si>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</si>
  <si>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</si>
  <si>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</si>
  <si>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</si>
  <si>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</si>
  <si>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</si>
  <si>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</si>
  <si>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</si>
  <si>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</si>
  <si>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</si>
  <si>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</si>
  <si>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</si>
  <si>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</si>
  <si>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</si>
  <si>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</si>
  <si>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</si>
  <si>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</si>
  <si>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</si>
  <si>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</si>
  <si>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</si>
  <si>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</si>
  <si>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</si>
  <si>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</si>
  <si>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</si>
  <si>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</si>
  <si>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</si>
  <si>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</si>
  <si>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</si>
  <si>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</si>
  <si>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</si>
  <si>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</si>
  <si>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</si>
  <si>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</si>
  <si>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</si>
  <si>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</si>
  <si>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</si>
  <si>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</si>
  <si>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</si>
  <si>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</si>
  <si>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</si>
  <si>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</si>
  <si>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</si>
  <si>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</si>
  <si>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</si>
  <si>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</si>
  <si>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</si>
  <si>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</si>
  <si>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</si>
  <si>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</si>
  <si>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</si>
  <si>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</si>
  <si>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</si>
  <si>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</si>
  <si>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</si>
  <si>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</si>
  <si>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</si>
  <si>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</si>
  <si>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</si>
  <si>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</si>
  <si>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</si>
  <si>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</si>
  <si>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</si>
  <si>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</si>
  <si>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</si>
  <si>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</si>
  <si>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</si>
  <si>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</si>
  <si>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</si>
  <si>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</si>
  <si>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</si>
  <si>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</si>
  <si>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</si>
  <si>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</si>
  <si>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</si>
  <si>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</si>
  <si>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</si>
  <si>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</si>
  <si>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</si>
  <si>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</si>
  <si>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</si>
  <si>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</si>
  <si>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</si>
  <si>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</si>
  <si>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</si>
  <si>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</si>
  <si>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</si>
  <si>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</si>
  <si>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</si>
  <si>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</si>
  <si>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</si>
  <si>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</si>
  <si>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</si>
  <si>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</si>
  <si>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</si>
  <si>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</si>
  <si>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</si>
  <si>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</si>
  <si>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</si>
  <si>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</si>
  <si>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</si>
  <si>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</si>
  <si>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</si>
  <si>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</si>
  <si>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</si>
  <si>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</si>
  <si>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</si>
  <si>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</si>
  <si>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</si>
  <si>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</si>
  <si>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</si>
  <si>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</si>
  <si>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</si>
  <si>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</si>
  <si>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</si>
  <si>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</si>
  <si>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</si>
  <si>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</si>
  <si>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</si>
  <si>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</si>
  <si>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</si>
  <si>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</si>
  <si>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</si>
  <si>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</si>
  <si>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</si>
  <si>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</si>
  <si>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</si>
  <si>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</si>
  <si>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</si>
  <si>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</si>
  <si>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</si>
  <si>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</si>
  <si>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</si>
  <si>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</si>
  <si>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</si>
  <si>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</si>
  <si>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</si>
  <si>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</si>
  <si>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</si>
  <si>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</si>
  <si>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</si>
  <si>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</si>
  <si>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</si>
  <si>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</si>
  <si>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</si>
  <si>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</si>
  <si>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</si>
  <si>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</si>
  <si>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</si>
  <si>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</si>
  <si>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</si>
  <si>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</si>
  <si>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</si>
  <si>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</si>
  <si>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</si>
  <si>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</si>
  <si>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</si>
  <si>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</si>
  <si>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</si>
  <si>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</si>
  <si>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</si>
  <si>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</si>
  <si>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</si>
  <si>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</si>
  <si>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</si>
  <si>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</si>
  <si>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</si>
  <si>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</si>
  <si>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</si>
  <si>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</si>
  <si>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</si>
  <si>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</si>
  <si>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</si>
  <si>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</si>
  <si>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</si>
  <si>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</si>
  <si>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</si>
  <si>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</si>
  <si>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</si>
  <si>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</si>
  <si>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</si>
  <si>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</si>
  <si>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</si>
  <si>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</si>
  <si>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</si>
  <si>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</si>
  <si>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</si>
  <si>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</si>
  <si>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</si>
  <si>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</si>
  <si>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</si>
  <si>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</si>
  <si>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</si>
  <si>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</si>
  <si>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</si>
  <si>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</si>
  <si>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</si>
  <si>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</si>
  <si>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</si>
  <si>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</si>
  <si>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</si>
  <si>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</si>
  <si>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</si>
  <si>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</si>
  <si>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</si>
  <si>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</si>
  <si>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</si>
  <si>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</si>
  <si>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</si>
  <si>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</si>
  <si>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</si>
  <si>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</si>
  <si>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</si>
  <si>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</si>
  <si>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</si>
  <si>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</si>
  <si>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</si>
  <si>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</si>
  <si>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</si>
  <si>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</si>
  <si>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</si>
  <si>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</si>
  <si>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</si>
  <si>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</si>
  <si>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</si>
  <si>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</si>
  <si>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</si>
  <si>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</si>
  <si>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</si>
  <si>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</si>
  <si>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</si>
  <si>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</si>
  <si>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</si>
  <si>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</si>
  <si>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</si>
  <si>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</si>
  <si>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</si>
  <si>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</si>
  <si>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</si>
  <si>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</si>
  <si>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</si>
  <si>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</si>
  <si>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</si>
  <si>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</si>
  <si>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</si>
  <si>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</si>
  <si>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</si>
  <si>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</si>
  <si>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</si>
  <si>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</si>
  <si>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</si>
  <si>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</si>
  <si>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</si>
  <si>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</si>
  <si>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</si>
  <si>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</si>
  <si>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</si>
  <si>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</si>
  <si>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</si>
  <si>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</si>
  <si>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</si>
  <si>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</si>
  <si>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</si>
  <si>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</si>
  <si>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</si>
  <si>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</si>
  <si>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</si>
  <si>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</si>
  <si>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</si>
  <si>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</si>
  <si>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</si>
  <si>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</si>
  <si>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</si>
  <si>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</si>
  <si>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</si>
  <si>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</si>
  <si>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</si>
  <si>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</si>
  <si>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</si>
  <si>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</si>
  <si>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</si>
  <si>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</si>
  <si>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</si>
  <si>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</si>
  <si>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</si>
  <si>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</si>
  <si>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</si>
  <si>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</si>
  <si>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</si>
  <si>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</si>
  <si>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</si>
  <si>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</si>
  <si>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</si>
  <si>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</si>
  <si>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</si>
  <si>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</si>
  <si>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</si>
  <si>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</si>
  <si>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</si>
  <si>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</si>
  <si>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</si>
  <si>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</si>
  <si>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</si>
  <si>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</si>
  <si>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</si>
  <si>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</si>
  <si>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</si>
  <si>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</si>
  <si>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</si>
  <si>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</si>
  <si>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</si>
  <si>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</si>
  <si>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</si>
  <si>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</si>
  <si>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</si>
  <si>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</si>
  <si>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</si>
  <si>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</si>
  <si>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</si>
  <si>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</si>
  <si>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</si>
  <si>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</si>
  <si>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</si>
  <si>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</si>
  <si>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</si>
  <si>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</si>
  <si>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</si>
  <si>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</si>
  <si>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</si>
  <si>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</si>
  <si>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</si>
  <si>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</si>
  <si>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</si>
  <si>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</si>
  <si>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</si>
  <si>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</si>
  <si>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</si>
  <si>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</si>
  <si>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</si>
  <si>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</si>
  <si>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</si>
  <si>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</si>
  <si>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</si>
  <si>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</si>
  <si>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</si>
  <si>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</si>
  <si>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</si>
  <si>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</si>
  <si>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</si>
  <si>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</si>
  <si>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</si>
  <si>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</si>
  <si>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</si>
  <si>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</si>
  <si>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</si>
  <si>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</si>
  <si>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</si>
  <si>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</si>
  <si>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</si>
  <si>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</si>
  <si>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</si>
  <si>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</si>
  <si>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</si>
  <si>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</si>
  <si>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</si>
  <si>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</si>
  <si>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</si>
  <si>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</si>
  <si>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</si>
  <si>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</si>
  <si>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</si>
  <si>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</si>
  <si>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</si>
  <si>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</si>
  <si>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</si>
  <si>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</si>
  <si>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</si>
  <si>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</si>
  <si>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</si>
  <si>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</si>
  <si>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</si>
  <si>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</si>
  <si>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</si>
  <si>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</si>
  <si>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</si>
  <si>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</si>
  <si>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</si>
  <si>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</si>
  <si>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</si>
  <si>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</si>
  <si>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</si>
  <si>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</si>
  <si>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</si>
  <si>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</si>
  <si>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</si>
  <si>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</si>
  <si>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</si>
  <si>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</si>
  <si>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</si>
  <si>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</si>
  <si>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</si>
  <si>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</si>
  <si>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</si>
  <si>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</si>
  <si>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</si>
  <si>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</si>
  <si>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</si>
  <si>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</si>
  <si>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</si>
  <si>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</si>
  <si>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</si>
  <si>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</si>
  <si>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</si>
  <si>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</si>
  <si>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</si>
  <si>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</si>
  <si>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</si>
  <si>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</si>
  <si>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</si>
  <si>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</si>
  <si>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</si>
  <si>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</si>
  <si>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</si>
  <si>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</si>
  <si>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</si>
  <si>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</si>
  <si>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</si>
  <si>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</si>
  <si>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</si>
  <si>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</si>
  <si>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</si>
  <si>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</si>
  <si>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</si>
  <si>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</si>
  <si>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</si>
  <si>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</si>
  <si>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</si>
  <si>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</si>
  <si>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</si>
  <si>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</si>
  <si>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</si>
  <si>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</si>
  <si>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</si>
  <si>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</si>
  <si>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</si>
  <si>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</si>
  <si>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</si>
  <si>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</si>
  <si>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</si>
  <si>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</si>
  <si>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</si>
  <si>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</si>
  <si>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</si>
  <si>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</si>
  <si>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</si>
  <si>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</si>
  <si>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</si>
  <si>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</si>
  <si>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</si>
  <si>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</si>
  <si>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</si>
  <si>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</si>
  <si>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</si>
  <si>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</si>
  <si>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</si>
  <si>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</si>
  <si>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</si>
  <si>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</si>
  <si>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</si>
  <si>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</si>
  <si>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</si>
  <si>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</si>
  <si>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</si>
  <si>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</si>
  <si>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</si>
  <si>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</si>
  <si>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</si>
  <si>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</si>
  <si>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</si>
  <si>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</si>
  <si>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</si>
  <si>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</si>
  <si>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</si>
  <si>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</si>
  <si>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</si>
  <si>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</si>
  <si>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</si>
  <si>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</si>
  <si>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</si>
  <si>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</si>
  <si>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</si>
  <si>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</si>
  <si>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</si>
  <si>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</si>
  <si>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</si>
  <si>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</si>
  <si>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</si>
  <si>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</si>
  <si>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</si>
  <si>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</si>
  <si>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</si>
  <si>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</si>
  <si>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</si>
  <si>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</si>
  <si>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</si>
  <si>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</si>
  <si>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</si>
  <si>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</si>
  <si>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</si>
  <si>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</si>
  <si>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</si>
  <si>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</si>
  <si>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</si>
  <si>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</si>
  <si>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</si>
  <si>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</si>
  <si>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</si>
  <si>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</si>
  <si>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</si>
  <si>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</si>
  <si>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</si>
  <si>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</si>
  <si>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</si>
  <si>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</si>
  <si>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</si>
  <si>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</si>
  <si>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</si>
  <si>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</si>
  <si>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</si>
  <si>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</si>
  <si>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</si>
  <si>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</si>
  <si>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</si>
  <si>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</si>
  <si>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</si>
  <si>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</si>
  <si>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</si>
  <si>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</si>
  <si>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</si>
  <si>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</si>
  <si>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</si>
  <si>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</si>
  <si>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</si>
  <si>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</si>
  <si>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</si>
  <si>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</si>
  <si>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</si>
  <si>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</si>
  <si>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</si>
  <si>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</si>
  <si>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</si>
  <si>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</si>
  <si>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</si>
  <si>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</si>
  <si>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</si>
  <si>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</si>
  <si>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</si>
  <si>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</si>
  <si>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</si>
  <si>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</si>
  <si>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</si>
  <si>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</si>
  <si>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</si>
  <si>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</si>
  <si>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</si>
  <si>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</si>
  <si>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</si>
  <si>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</si>
  <si>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</si>
  <si>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</si>
  <si>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</si>
  <si>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</si>
  <si>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</si>
  <si>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</si>
  <si>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</si>
  <si>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</si>
  <si>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</si>
  <si>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</si>
  <si>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</si>
  <si>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</si>
  <si>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</si>
  <si>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</si>
  <si>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</si>
  <si>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</si>
  <si>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</si>
  <si>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</si>
  <si>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</si>
  <si>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</si>
  <si>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</si>
  <si>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</si>
  <si>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</si>
  <si>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</si>
  <si>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</si>
  <si>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</si>
  <si>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</si>
  <si>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</si>
  <si>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</si>
  <si>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</si>
  <si>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</si>
  <si>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</si>
  <si>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</si>
  <si>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</si>
  <si>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</si>
  <si>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</si>
  <si>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</si>
  <si>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</si>
  <si>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</si>
  <si>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</si>
  <si>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</si>
  <si>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</si>
  <si>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</si>
  <si>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</si>
  <si>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</si>
  <si>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</si>
  <si>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</si>
  <si>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</si>
  <si>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</si>
  <si>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</si>
  <si>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</si>
  <si>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</si>
  <si>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</si>
  <si>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</si>
  <si>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</si>
  <si>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</si>
  <si>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</si>
  <si>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</si>
  <si>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</si>
  <si>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</si>
  <si>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</si>
  <si>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</si>
  <si>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</si>
  <si>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</si>
  <si>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</si>
  <si>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</si>
  <si>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</si>
  <si>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</si>
  <si>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</si>
  <si>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</si>
  <si>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</si>
  <si>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</si>
  <si>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</si>
  <si>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</si>
  <si>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</si>
  <si>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</si>
  <si>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</si>
  <si>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</si>
  <si>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</si>
  <si>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</si>
  <si>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</si>
  <si>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</si>
  <si>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</si>
  <si>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</si>
  <si>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</si>
  <si>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</si>
  <si>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</si>
  <si>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</si>
  <si>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</si>
  <si>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</si>
  <si>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</si>
  <si>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</si>
  <si>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</si>
  <si>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</si>
  <si>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</si>
  <si>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</si>
  <si>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</si>
  <si>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</si>
  <si>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</si>
  <si>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</si>
  <si>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</si>
  <si>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</si>
  <si>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</si>
  <si>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</si>
  <si>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</si>
  <si>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</si>
  <si>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</si>
  <si>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</si>
  <si>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</si>
  <si>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</si>
  <si>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</si>
  <si>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</si>
  <si>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</si>
  <si>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</si>
  <si>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</si>
  <si>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</si>
  <si>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</si>
  <si>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</si>
  <si>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</si>
  <si>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</si>
  <si>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</si>
  <si>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</si>
  <si>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</si>
  <si>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</si>
  <si>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</si>
  <si>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</si>
  <si>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</si>
  <si>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</si>
  <si>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</si>
  <si>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</si>
  <si>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</si>
  <si>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</si>
  <si>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</si>
  <si>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</si>
  <si>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</si>
  <si>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</si>
  <si>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</si>
  <si>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</si>
  <si>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</si>
  <si>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</si>
  <si>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</si>
  <si>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</si>
  <si>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</si>
  <si>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</si>
  <si>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</si>
  <si>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</si>
  <si>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</si>
  <si>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</si>
  <si>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</si>
  <si>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</si>
  <si>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</si>
  <si>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</si>
  <si>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</si>
  <si>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</si>
  <si>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</si>
  <si>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</si>
  <si>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</si>
  <si>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</si>
  <si>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</si>
  <si>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</si>
  <si>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</si>
  <si>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</si>
  <si>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</si>
  <si>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</si>
  <si>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</si>
  <si>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</si>
  <si>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</si>
  <si>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</si>
  <si>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</si>
  <si>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</si>
  <si>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</si>
  <si>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</si>
  <si>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</si>
  <si>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</si>
  <si>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</si>
  <si>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</si>
  <si>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</si>
  <si>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</si>
  <si>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</si>
  <si>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</si>
  <si>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</si>
  <si>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</si>
  <si>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</si>
  <si>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</si>
  <si>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</si>
  <si>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</si>
  <si>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</si>
  <si>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</si>
  <si>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</si>
  <si>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</si>
  <si>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</si>
  <si>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</si>
  <si>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</si>
  <si>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</si>
  <si>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</si>
  <si>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</si>
  <si>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</si>
  <si>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</si>
  <si>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</si>
  <si>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</si>
  <si>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</si>
  <si>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</si>
  <si>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</si>
  <si>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</si>
  <si>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</si>
  <si>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</si>
  <si>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</si>
  <si>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</si>
  <si>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</si>
  <si>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</si>
  <si>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</si>
  <si>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</si>
  <si>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</si>
  <si>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</si>
  <si>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</si>
  <si>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</si>
  <si>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</si>
  <si>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</si>
  <si>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</si>
  <si>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</si>
  <si>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</si>
  <si>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</si>
  <si>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</si>
  <si>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</si>
  <si>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</si>
  <si>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</si>
  <si>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</si>
  <si>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</si>
  <si>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</si>
  <si>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</si>
  <si>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</si>
  <si>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</si>
  <si>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</si>
  <si>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</si>
  <si>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</si>
  <si>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</si>
  <si>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</si>
  <si>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</si>
  <si>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</si>
  <si>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</si>
  <si>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</si>
  <si>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</si>
  <si>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</si>
  <si>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</si>
  <si>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</si>
  <si>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</si>
  <si>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</si>
  <si>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</si>
  <si>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</si>
  <si>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</si>
  <si>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</si>
  <si>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</si>
  <si>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</si>
  <si>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</si>
  <si>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</si>
  <si>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</si>
  <si>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</si>
  <si>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</si>
  <si>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</si>
  <si>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</si>
  <si>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</si>
  <si>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</si>
  <si>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</si>
  <si>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</si>
  <si>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</si>
  <si>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</si>
  <si>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</si>
  <si>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</si>
  <si>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</si>
  <si>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</si>
  <si>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</si>
  <si>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</si>
  <si>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</si>
  <si>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</si>
  <si>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</si>
  <si>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</si>
  <si>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</si>
  <si>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</si>
  <si>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</si>
  <si>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</si>
  <si>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</si>
  <si>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</si>
  <si>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</si>
  <si>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</si>
  <si>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</si>
  <si>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</si>
  <si>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</si>
  <si>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</si>
  <si>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</si>
  <si>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</si>
  <si>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</si>
  <si>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</si>
  <si>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</si>
  <si>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</si>
  <si>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</si>
  <si>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</si>
  <si>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</si>
  <si>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</si>
  <si>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</si>
  <si>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</si>
  <si>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</si>
  <si>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</si>
  <si>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</si>
  <si>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</si>
  <si>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</si>
  <si>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</si>
  <si>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</si>
  <si>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</si>
  <si>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</si>
  <si>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</si>
  <si>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</si>
  <si>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</si>
  <si>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</si>
  <si>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</si>
  <si>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</si>
  <si>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</si>
  <si>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</si>
  <si>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</si>
  <si>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</si>
  <si>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</si>
  <si>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</si>
  <si>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</si>
  <si>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</si>
  <si>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</si>
  <si>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</si>
  <si>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</si>
  <si>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</si>
  <si>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</si>
  <si>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</si>
  <si>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</si>
  <si>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</si>
  <si>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</si>
  <si>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</si>
  <si>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</si>
  <si>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</si>
  <si>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</si>
  <si>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</si>
  <si>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</si>
  <si>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</si>
  <si>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</si>
  <si>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</si>
  <si>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</si>
  <si>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</si>
  <si>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</si>
  <si>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</si>
  <si>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</si>
  <si>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</si>
  <si>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</si>
  <si>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</si>
  <si>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</si>
  <si>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</si>
  <si>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</si>
  <si>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</si>
  <si>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</si>
  <si>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</si>
  <si>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</si>
  <si>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</si>
  <si>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</si>
  <si>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</si>
  <si>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</si>
  <si>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</si>
  <si>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</si>
  <si>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</si>
  <si>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</si>
  <si>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</si>
  <si>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</si>
  <si>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</si>
  <si>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</si>
  <si>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</si>
  <si>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</si>
  <si>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</si>
  <si>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</si>
  <si>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</si>
  <si>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</si>
  <si>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</si>
  <si>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</si>
  <si>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</si>
  <si>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</si>
  <si>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</si>
  <si>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</si>
  <si>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</si>
  <si>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</si>
  <si>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</si>
  <si>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</si>
  <si>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</si>
  <si>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</si>
  <si>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</si>
  <si>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</si>
  <si>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</si>
  <si>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</si>
  <si>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</si>
  <si>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</si>
  <si>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</si>
  <si>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</si>
  <si>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</si>
  <si>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</si>
  <si>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</si>
  <si>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</si>
  <si>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</si>
  <si>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</si>
  <si>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</si>
  <si>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</si>
  <si>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</si>
  <si>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</si>
  <si>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</si>
  <si>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</si>
  <si>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</si>
  <si>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</si>
  <si>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</si>
  <si>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</si>
  <si>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</si>
  <si>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</si>
  <si>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</si>
  <si>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</si>
  <si>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</si>
  <si>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</si>
  <si>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</si>
  <si>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</si>
  <si>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</si>
  <si>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</si>
  <si>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</si>
  <si>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</si>
  <si>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</si>
  <si>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</si>
  <si>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</si>
  <si>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</si>
  <si>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</si>
  <si>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</si>
  <si>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</si>
  <si>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</si>
  <si>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</si>
  <si>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</si>
  <si>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</si>
  <si>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</si>
  <si>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</si>
  <si>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</si>
  <si>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</si>
  <si>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</si>
  <si>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</si>
  <si>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</si>
  <si>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</si>
  <si>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</si>
  <si>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</si>
  <si>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</si>
  <si>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</si>
  <si>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</si>
  <si>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</si>
  <si>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</si>
  <si>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</si>
  <si>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</si>
  <si>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</si>
  <si>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</si>
  <si>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</si>
  <si>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</si>
  <si>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</si>
  <si>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</si>
  <si>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</si>
  <si>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</si>
  <si>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</si>
  <si>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</si>
  <si>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</si>
  <si>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</si>
  <si>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</si>
  <si>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</si>
  <si>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</si>
  <si>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</si>
  <si>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</si>
  <si>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</si>
  <si>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</si>
  <si>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</si>
  <si>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</si>
  <si>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</si>
  <si>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</si>
  <si>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</si>
  <si>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</si>
  <si>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</si>
  <si>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</si>
  <si>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</si>
  <si>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</si>
  <si>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</si>
  <si>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</si>
  <si>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</si>
  <si>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</si>
  <si>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</si>
  <si>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</si>
  <si>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</si>
  <si>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</si>
  <si>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</si>
  <si>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</si>
  <si>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</si>
  <si>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</si>
  <si>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</si>
  <si>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</si>
  <si>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</si>
  <si>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</si>
  <si>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</si>
  <si>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</si>
  <si>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</si>
  <si>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</si>
  <si>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</si>
  <si>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</si>
  <si>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</si>
  <si>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</si>
  <si>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</si>
  <si>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</si>
  <si>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</si>
  <si>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</si>
  <si>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</si>
  <si>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</si>
  <si>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</si>
  <si>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</si>
  <si>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</si>
  <si>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</si>
  <si>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</si>
  <si>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</si>
  <si>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</si>
  <si>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</si>
  <si>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</si>
  <si>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</si>
  <si>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</si>
  <si>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</si>
  <si>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</si>
  <si>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</si>
  <si>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</si>
  <si>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</si>
  <si>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</si>
  <si>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</si>
  <si>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</si>
  <si>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</si>
  <si>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</si>
  <si>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</si>
  <si>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</si>
  <si>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</si>
  <si>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</si>
  <si>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</si>
  <si>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</si>
  <si>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</si>
  <si>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</si>
  <si>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</si>
  <si>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</si>
  <si>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</si>
  <si>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</si>
  <si>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</si>
  <si>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</si>
  <si>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</si>
  <si>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</si>
  <si>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</si>
  <si>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</si>
  <si>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</si>
  <si>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</si>
  <si>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</si>
  <si>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</si>
  <si>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</si>
  <si>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</si>
  <si>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</si>
  <si>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</si>
  <si>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</si>
  <si>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</si>
  <si>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</si>
  <si>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</si>
  <si>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</si>
  <si>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</si>
  <si>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</si>
  <si>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</si>
  <si>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</si>
  <si>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</si>
  <si>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</si>
  <si>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</si>
  <si>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</si>
  <si>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</si>
  <si>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</si>
  <si>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</si>
  <si>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</si>
  <si>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</si>
  <si>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</si>
  <si>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</si>
  <si>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</si>
  <si>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</si>
  <si>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</si>
  <si>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</si>
  <si>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</si>
  <si>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</si>
  <si>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</si>
  <si>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</si>
  <si>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</si>
  <si>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</si>
  <si>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</si>
  <si>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</si>
  <si>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</si>
  <si>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</si>
  <si>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</si>
  <si>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</si>
  <si>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</si>
  <si>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</si>
  <si>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</si>
  <si>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</si>
  <si>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</si>
  <si>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</si>
  <si>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</si>
  <si>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</si>
  <si>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</si>
  <si>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</si>
  <si>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</si>
  <si>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</si>
  <si>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</si>
  <si>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</si>
  <si>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</si>
  <si>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</si>
  <si>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</si>
  <si>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</si>
  <si>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</si>
  <si>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</si>
  <si>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</si>
  <si>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</si>
  <si>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</si>
  <si>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</si>
  <si>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</si>
  <si>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</si>
  <si>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</si>
  <si>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</si>
  <si>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</si>
  <si>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</si>
  <si>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</si>
  <si>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</si>
  <si>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</si>
  <si>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</si>
  <si>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</si>
  <si>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</si>
  <si>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</si>
  <si>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</si>
  <si>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</si>
  <si>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</si>
  <si>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</si>
  <si>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</si>
  <si>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</si>
  <si>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</si>
  <si>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</si>
  <si>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</si>
  <si>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</si>
  <si>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</si>
  <si>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</si>
  <si>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</si>
  <si>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</si>
  <si>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</si>
  <si>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</si>
  <si>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</si>
  <si>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</si>
  <si>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</si>
  <si>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</si>
  <si>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</si>
  <si>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</si>
  <si>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</si>
  <si>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</si>
  <si>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</si>
  <si>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</si>
  <si>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</si>
  <si>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</si>
  <si>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</si>
  <si>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</si>
  <si>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</si>
  <si>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</si>
  <si>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</si>
  <si>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</si>
  <si>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</si>
  <si>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</si>
  <si>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</si>
  <si>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</si>
  <si>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</si>
  <si>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</si>
  <si>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</si>
  <si>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</si>
  <si>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</si>
  <si>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</si>
  <si>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</si>
  <si>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</si>
  <si>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</si>
  <si>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</si>
  <si>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</si>
  <si>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</si>
  <si>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</si>
  <si>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</si>
  <si>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</si>
  <si>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</si>
  <si>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</si>
  <si>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</si>
  <si>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</si>
  <si>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</si>
  <si>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</si>
  <si>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</si>
  <si>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</si>
  <si>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</si>
  <si>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</si>
  <si>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</si>
  <si>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</si>
  <si>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</si>
  <si>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</si>
  <si>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</si>
  <si>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</si>
  <si>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</si>
  <si>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</si>
  <si>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</si>
  <si>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</si>
  <si>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</si>
  <si>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</si>
  <si>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</si>
  <si>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</si>
  <si>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</si>
  <si>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</si>
  <si>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</si>
  <si>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</si>
  <si>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</si>
  <si>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</si>
  <si>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</si>
  <si>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</si>
  <si>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</si>
  <si>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</si>
  <si>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</si>
  <si>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</si>
  <si>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</si>
  <si>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</si>
  <si>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</si>
  <si>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</si>
  <si>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</si>
  <si>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</si>
  <si>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</si>
  <si>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</si>
  <si>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</si>
  <si>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</si>
  <si>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</si>
  <si>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</si>
  <si>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</si>
  <si>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</si>
  <si>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</si>
  <si>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</si>
  <si>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</si>
  <si>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</si>
  <si>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</si>
  <si>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</si>
  <si>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</si>
  <si>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</si>
  <si>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</si>
  <si>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</si>
  <si>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</si>
  <si>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</si>
  <si>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</si>
  <si>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</si>
  <si>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</si>
  <si>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</si>
  <si>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</si>
  <si>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</si>
  <si>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</si>
  <si>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</si>
  <si>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</si>
  <si>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</si>
  <si>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</si>
  <si>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</si>
  <si>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</si>
  <si>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</si>
  <si>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</si>
  <si>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</si>
  <si>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</si>
  <si>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</si>
  <si>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</si>
  <si>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</si>
  <si>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</si>
  <si>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</si>
  <si>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</si>
  <si>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</si>
  <si>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</si>
  <si>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</si>
  <si>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</si>
  <si>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</si>
  <si>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</si>
  <si>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</si>
  <si>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</si>
  <si>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</si>
  <si>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</si>
  <si>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</si>
  <si>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</si>
  <si>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</si>
  <si>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</si>
  <si>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</si>
  <si>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</si>
  <si>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</si>
  <si>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</si>
  <si>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</si>
  <si>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</si>
  <si>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</si>
  <si>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</si>
  <si>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</si>
  <si>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</si>
  <si>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</si>
  <si>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</si>
  <si>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</si>
  <si>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</si>
  <si>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</si>
  <si>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</si>
  <si>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</si>
  <si>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</si>
  <si>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</si>
  <si>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</si>
  <si>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</si>
  <si>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</si>
  <si>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</si>
  <si>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</si>
  <si>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</si>
  <si>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</si>
  <si>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</si>
  <si>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</si>
  <si>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</si>
  <si>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</si>
  <si>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</si>
  <si>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</si>
  <si>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</si>
  <si>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</si>
  <si>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</si>
  <si>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</si>
  <si>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</si>
  <si>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</si>
  <si>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</si>
  <si>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</si>
  <si>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</si>
  <si>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</si>
  <si>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</si>
  <si>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</si>
  <si>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</si>
  <si>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</si>
  <si>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</si>
  <si>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</si>
  <si>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</si>
  <si>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</si>
  <si>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</si>
  <si>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</si>
  <si>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</si>
  <si>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</si>
  <si>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</si>
  <si>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</si>
  <si>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</si>
  <si>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</si>
  <si>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</si>
  <si>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</si>
  <si>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</si>
  <si>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</si>
  <si>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</si>
  <si>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</si>
  <si>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</si>
  <si>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</si>
  <si>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</si>
  <si>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</si>
  <si>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</si>
  <si>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</si>
  <si>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</si>
  <si>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</si>
  <si>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</si>
  <si>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</si>
  <si>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</si>
  <si>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</si>
  <si>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</si>
  <si>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</si>
  <si>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</si>
  <si>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</si>
  <si>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</si>
  <si>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</si>
  <si>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</si>
  <si>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</si>
  <si>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</si>
  <si>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</si>
  <si>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</si>
  <si>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</si>
  <si>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</si>
  <si>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</si>
  <si>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</si>
  <si>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</si>
  <si>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</si>
  <si>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</si>
  <si>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</si>
  <si>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</si>
  <si>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</si>
  <si>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</si>
  <si>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</si>
  <si>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</si>
  <si>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</si>
  <si>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</si>
  <si>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</si>
  <si>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</si>
  <si>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</si>
  <si>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</si>
  <si>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</si>
  <si>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</si>
  <si>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</si>
  <si>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</si>
  <si>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</si>
  <si>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</si>
  <si>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</si>
  <si>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</si>
  <si>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</si>
  <si>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</si>
  <si>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</si>
  <si>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</si>
  <si>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</si>
  <si>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</si>
  <si>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</si>
  <si>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</si>
  <si>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</si>
  <si>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</si>
  <si>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</si>
  <si>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</si>
  <si>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</si>
  <si>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</si>
  <si>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</si>
  <si>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</si>
  <si>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</si>
  <si>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</si>
  <si>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</si>
  <si>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</si>
  <si>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</si>
  <si>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</si>
  <si>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</si>
  <si>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</si>
  <si>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</si>
  <si>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</si>
  <si>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</si>
  <si>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</si>
  <si>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</si>
  <si>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</si>
  <si>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</si>
  <si>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</si>
  <si>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</si>
  <si>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</si>
  <si>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</si>
  <si>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</si>
  <si>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</si>
  <si>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</si>
  <si>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</si>
  <si>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</si>
  <si>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</si>
  <si>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</si>
  <si>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</si>
  <si>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</si>
  <si>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</si>
  <si>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</si>
  <si>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</si>
  <si>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</si>
  <si>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</si>
  <si>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</si>
  <si>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</si>
  <si>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</si>
  <si>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</si>
  <si>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</si>
  <si>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</si>
  <si>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</si>
  <si>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</si>
  <si>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</si>
  <si>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</si>
  <si>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</si>
  <si>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</si>
  <si>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</si>
  <si>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</si>
  <si>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</si>
  <si>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</si>
  <si>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</si>
  <si>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</si>
  <si>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</si>
  <si>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</si>
  <si>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</si>
  <si>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</si>
  <si>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</si>
  <si>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</si>
  <si>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</si>
  <si>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</si>
  <si>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</si>
  <si>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</si>
  <si>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</si>
  <si>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</si>
  <si>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</si>
  <si>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</si>
  <si>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</si>
  <si>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</si>
  <si>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</si>
  <si>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</si>
  <si>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</si>
  <si>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</si>
  <si>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</si>
  <si>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</si>
  <si>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</si>
  <si>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</si>
  <si>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</si>
  <si>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</si>
  <si>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</si>
  <si>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</si>
  <si>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</si>
  <si>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</si>
  <si>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</si>
  <si>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</si>
  <si>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</si>
  <si>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</si>
  <si>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</si>
  <si>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</si>
  <si>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</si>
  <si>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</si>
  <si>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</si>
  <si>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</si>
  <si>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</si>
  <si>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</si>
  <si>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</si>
  <si>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</si>
  <si>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</si>
  <si>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</si>
  <si>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</si>
  <si>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</si>
  <si>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</si>
  <si>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</si>
  <si>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</si>
  <si>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</si>
  <si>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</si>
  <si>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</si>
  <si>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</si>
  <si>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</si>
  <si>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</si>
  <si>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</si>
  <si>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</si>
  <si>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</si>
  <si>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</si>
  <si>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</si>
  <si>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</si>
  <si>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</si>
  <si>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</si>
  <si>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</si>
  <si>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</si>
  <si>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</si>
  <si>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</si>
  <si>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</si>
  <si>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</si>
  <si>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</si>
  <si>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</si>
  <si>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</si>
  <si>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</si>
  <si>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</si>
  <si>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</si>
  <si>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</si>
  <si>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</si>
  <si>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</si>
  <si>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</si>
  <si>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</si>
  <si>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</si>
  <si>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</si>
  <si>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</si>
  <si>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</si>
  <si>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</si>
  <si>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</si>
  <si>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</si>
  <si>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</si>
  <si>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</si>
  <si>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</si>
  <si>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</si>
  <si>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</si>
  <si>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</si>
  <si>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</si>
  <si>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</si>
  <si>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</si>
  <si>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</si>
  <si>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</si>
  <si>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</si>
  <si>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</si>
  <si>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</si>
  <si>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</si>
  <si>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</si>
  <si>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</si>
  <si>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</si>
  <si>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</si>
  <si>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</si>
  <si>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</si>
  <si>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</si>
  <si>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</si>
  <si>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</si>
  <si>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</si>
  <si>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</si>
  <si>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</si>
  <si>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</si>
  <si>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</si>
  <si>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</si>
  <si>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</si>
  <si>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</si>
  <si>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</si>
  <si>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</si>
  <si>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</si>
  <si>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</si>
  <si>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</si>
  <si>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</si>
  <si>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</si>
  <si>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</si>
  <si>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</si>
  <si>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</si>
  <si>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</si>
  <si>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</si>
  <si>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</si>
  <si>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</si>
  <si>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</si>
  <si>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</si>
  <si>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</si>
  <si>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</si>
  <si>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</si>
  <si>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</si>
  <si>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</si>
  <si>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</si>
  <si>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</si>
  <si>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</si>
  <si>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</si>
  <si>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</si>
  <si>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</si>
  <si>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</si>
  <si>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</si>
  <si>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</si>
  <si>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</si>
  <si>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</si>
  <si>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</si>
  <si>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</si>
  <si>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</si>
  <si>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</si>
  <si>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</si>
  <si>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</si>
  <si>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</si>
  <si>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</si>
  <si>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</si>
  <si>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</si>
  <si>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</si>
  <si>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</si>
  <si>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</si>
  <si>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</si>
  <si>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</si>
  <si>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</si>
  <si>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</si>
  <si>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</si>
  <si>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</si>
  <si>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</si>
  <si>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</si>
  <si>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</si>
  <si>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</si>
  <si>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</si>
  <si>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</si>
  <si>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</si>
  <si>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</si>
  <si>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</si>
  <si>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</si>
  <si>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</si>
  <si>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</si>
  <si>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</si>
  <si>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</si>
  <si>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</si>
  <si>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</si>
  <si>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</si>
  <si>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</si>
  <si>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</si>
  <si>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</si>
  <si>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</si>
  <si>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</si>
  <si>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</si>
  <si>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</si>
  <si>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</si>
  <si>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</si>
  <si>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</si>
  <si>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</si>
  <si>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</si>
  <si>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</si>
  <si>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</si>
  <si>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</si>
  <si>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</si>
  <si>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</si>
  <si>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</si>
  <si>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</si>
  <si>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</si>
  <si>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</si>
  <si>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</si>
  <si>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</si>
  <si>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</si>
  <si>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</si>
  <si>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</si>
  <si>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</si>
  <si>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</si>
  <si>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</si>
  <si>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</si>
  <si>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</si>
  <si>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</si>
  <si>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</si>
  <si>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</si>
  <si>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</si>
  <si>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</si>
  <si>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</si>
  <si>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</si>
  <si>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</si>
  <si>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</si>
  <si>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</si>
  <si>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</si>
  <si>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</si>
  <si>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</si>
  <si>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</si>
  <si>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</si>
  <si>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</si>
  <si>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</si>
  <si>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</si>
  <si>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</si>
  <si>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</si>
  <si>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</si>
  <si>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</si>
  <si>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</si>
  <si>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</si>
  <si>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</si>
  <si>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</si>
  <si>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</si>
  <si>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</si>
  <si>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</si>
  <si>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</si>
  <si>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</si>
  <si>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</si>
  <si>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</si>
  <si>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</si>
  <si>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</si>
  <si>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</si>
  <si>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</si>
  <si>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</si>
  <si>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</si>
  <si>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</si>
  <si>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</si>
  <si>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</si>
  <si>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</si>
  <si>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</si>
  <si>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</si>
  <si>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</si>
  <si>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</si>
  <si>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</si>
  <si>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</si>
  <si>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</si>
  <si>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</si>
  <si>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</si>
  <si>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</si>
  <si>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</si>
  <si>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</si>
  <si>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</si>
  <si>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</si>
  <si>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</si>
  <si>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</si>
  <si>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</si>
  <si>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</si>
  <si>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</si>
  <si>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</si>
  <si>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</si>
  <si>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</si>
  <si>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</si>
  <si>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</si>
  <si>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</si>
  <si>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</si>
  <si>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</si>
  <si>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</si>
  <si>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</si>
  <si>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</si>
  <si>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</si>
  <si>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</si>
  <si>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</si>
  <si>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</si>
  <si>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</si>
  <si>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</si>
  <si>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</si>
  <si>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</si>
  <si>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</si>
  <si>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</si>
  <si>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</si>
  <si>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</si>
  <si>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</si>
  <si>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</si>
  <si>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</si>
  <si>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</si>
  <si>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</si>
  <si>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</si>
  <si>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</si>
  <si>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</si>
  <si>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</si>
  <si>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</si>
  <si>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</si>
  <si>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</si>
  <si>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</si>
  <si>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</si>
  <si>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</si>
  <si>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</si>
  <si>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</si>
  <si>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</si>
  <si>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</si>
  <si>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</si>
  <si>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</si>
  <si>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</si>
  <si>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</si>
  <si>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</si>
  <si>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</si>
  <si>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</si>
  <si>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</si>
  <si>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</si>
  <si>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</si>
  <si>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</si>
  <si>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</si>
  <si>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</si>
  <si>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</si>
  <si>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</si>
  <si>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</si>
  <si>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</si>
  <si>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</si>
  <si>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</si>
  <si>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</si>
  <si>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</si>
  <si>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</si>
  <si>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</si>
  <si>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</si>
  <si>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</si>
  <si>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</si>
  <si>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</si>
  <si>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</si>
  <si>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</si>
  <si>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</si>
  <si>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</si>
  <si>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</si>
  <si>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</si>
  <si>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</si>
  <si>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</si>
  <si>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</si>
  <si>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</si>
  <si>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</si>
  <si>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</si>
  <si>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</si>
  <si>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</si>
  <si>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</si>
  <si>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</si>
  <si>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</si>
  <si>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</si>
  <si>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</si>
  <si>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</si>
  <si>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</si>
  <si>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</si>
  <si>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</si>
  <si>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</si>
  <si>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</si>
  <si>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</si>
  <si>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</si>
  <si>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</si>
  <si>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</si>
  <si>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</si>
  <si>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</si>
  <si>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</si>
  <si>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</si>
  <si>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</si>
  <si>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</si>
  <si>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</si>
  <si>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</si>
  <si>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</si>
  <si>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</si>
  <si>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</si>
  <si>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</si>
  <si>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</si>
  <si>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</si>
  <si>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</si>
  <si>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</si>
  <si>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</si>
  <si>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</si>
  <si>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</si>
  <si>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</si>
  <si>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</si>
  <si>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</si>
  <si>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</si>
  <si>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</si>
  <si>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</si>
  <si>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</si>
  <si>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</si>
  <si>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</si>
  <si>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</si>
  <si>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</si>
  <si>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</si>
  <si>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</si>
  <si>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</si>
  <si>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</si>
  <si>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</si>
  <si>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</si>
  <si>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</si>
  <si>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</si>
  <si>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</si>
  <si>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</si>
  <si>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</si>
  <si>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</si>
  <si>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</si>
  <si>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</si>
  <si>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</si>
  <si>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</si>
  <si>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</si>
  <si>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</si>
  <si>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</si>
  <si>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</si>
  <si>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</si>
  <si>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</si>
  <si>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</si>
  <si>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</si>
  <si>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</si>
  <si>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</si>
  <si>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</si>
  <si>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</si>
  <si>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</si>
  <si>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</si>
  <si>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</si>
  <si>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</si>
  <si>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</si>
  <si>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</si>
  <si>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</si>
  <si>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</si>
  <si>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</si>
  <si>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</si>
  <si>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</si>
  <si>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</si>
  <si>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</si>
  <si>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</si>
  <si>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</si>
  <si>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</si>
  <si>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</si>
  <si>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</si>
  <si>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</si>
  <si>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</si>
  <si>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</si>
  <si>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</si>
  <si>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</si>
  <si>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</si>
  <si>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</si>
  <si>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</si>
  <si>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</si>
  <si>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</si>
  <si>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</si>
  <si>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</si>
  <si>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</si>
  <si>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</si>
  <si>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</si>
  <si>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</si>
  <si>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</si>
  <si>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</si>
  <si>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</si>
  <si>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</si>
  <si>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</si>
  <si>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</si>
  <si>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</si>
  <si>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</si>
  <si>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</si>
  <si>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</si>
  <si>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</si>
  <si>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</si>
  <si>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</si>
  <si>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</si>
  <si>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</si>
  <si>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</si>
  <si>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</si>
  <si>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</si>
  <si>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</si>
  <si>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</si>
  <si>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</si>
  <si>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</si>
  <si>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</si>
  <si>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</si>
  <si>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</si>
  <si>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</si>
  <si>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</si>
  <si>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</si>
  <si>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</si>
  <si>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</si>
  <si>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</si>
  <si>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</si>
  <si>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</si>
  <si>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</si>
  <si>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</si>
  <si>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</si>
  <si>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</si>
  <si>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</si>
  <si>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</si>
  <si>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</si>
  <si>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</si>
  <si>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</si>
  <si>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</si>
  <si>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</si>
  <si>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</si>
  <si>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</si>
  <si>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</si>
  <si>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</si>
  <si>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</si>
  <si>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</si>
  <si>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</si>
  <si>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</si>
  <si>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</si>
  <si>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</si>
  <si>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</si>
  <si>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</si>
  <si>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</si>
  <si>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</si>
  <si>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</si>
  <si>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</si>
  <si>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</si>
  <si>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</si>
  <si>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</si>
  <si>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</si>
  <si>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</si>
  <si>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</si>
  <si>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</si>
  <si>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</si>
  <si>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</si>
  <si>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</si>
  <si>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</si>
  <si>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</si>
  <si>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</si>
  <si>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</si>
  <si>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</si>
  <si>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</si>
  <si>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</si>
  <si>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</si>
  <si>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</si>
  <si>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</si>
  <si>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</si>
  <si>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</si>
  <si>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</si>
  <si>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</si>
  <si>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</si>
  <si>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</si>
  <si>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</si>
  <si>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</si>
  <si>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</si>
  <si>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</si>
  <si>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</si>
  <si>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</si>
  <si>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</si>
  <si>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</si>
  <si>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</si>
  <si>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</si>
  <si>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</si>
  <si>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</si>
  <si>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</si>
  <si>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</si>
  <si>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</si>
  <si>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</si>
  <si>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</si>
  <si>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</si>
  <si>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</si>
  <si>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</si>
  <si>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</si>
  <si>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</si>
  <si>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</si>
  <si>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</si>
  <si>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</si>
  <si>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</si>
  <si>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</si>
  <si>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</si>
  <si>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</si>
  <si>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</si>
  <si>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</si>
  <si>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</si>
  <si>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</si>
  <si>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</si>
  <si>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</si>
  <si>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</si>
  <si>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</si>
  <si>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</si>
  <si>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</si>
  <si>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</si>
  <si>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</si>
  <si>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</si>
  <si>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</si>
  <si>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</si>
  <si>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</si>
  <si>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</si>
  <si>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</si>
  <si>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</si>
  <si>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</si>
  <si>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</si>
  <si>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</si>
  <si>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</si>
  <si>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</si>
  <si>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</si>
  <si>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</si>
  <si>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</si>
  <si>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</si>
  <si>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</si>
  <si>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</si>
  <si>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</si>
  <si>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</si>
  <si>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</si>
  <si>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</si>
  <si>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</si>
  <si>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</si>
  <si>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</si>
  <si>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</si>
  <si>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</si>
  <si>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</si>
  <si>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</si>
  <si>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</si>
  <si>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</si>
  <si>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</si>
  <si>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</si>
  <si>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</si>
  <si>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</si>
  <si>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</si>
  <si>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</si>
  <si>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</si>
  <si>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</si>
  <si>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</si>
  <si>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</si>
  <si>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</si>
  <si>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</si>
  <si>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</si>
  <si>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</si>
  <si>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</si>
  <si>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</si>
  <si>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</si>
  <si>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</si>
  <si>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</si>
  <si>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</si>
  <si>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</si>
  <si>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</si>
  <si>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</si>
  <si>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</si>
  <si>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</si>
  <si>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</si>
  <si>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</si>
  <si>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</si>
  <si>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</si>
  <si>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</si>
  <si>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</si>
  <si>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</si>
  <si>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</si>
  <si>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</si>
  <si>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</si>
  <si>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</si>
  <si>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</si>
  <si>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</si>
  <si>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</si>
  <si>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</si>
  <si>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</si>
  <si>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</si>
  <si>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</si>
  <si>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</si>
  <si>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</si>
  <si>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</si>
  <si>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</si>
  <si>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</si>
  <si>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</si>
  <si>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</si>
  <si>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</si>
  <si>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</si>
  <si>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</si>
  <si>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</si>
  <si>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</si>
  <si>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</si>
  <si>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</si>
  <si>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</si>
  <si>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</si>
  <si>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</si>
  <si>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</si>
  <si>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</si>
  <si>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</si>
  <si>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</si>
  <si>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</si>
  <si>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</si>
  <si>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</si>
  <si>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</si>
  <si>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</si>
  <si>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</si>
  <si>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</si>
  <si>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</si>
  <si>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</si>
  <si>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</si>
  <si>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</si>
  <si>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</si>
  <si>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</si>
  <si>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</si>
  <si>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</si>
  <si>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</si>
  <si>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</si>
  <si>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</si>
  <si>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</si>
  <si>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</si>
  <si>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</si>
  <si>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</si>
  <si>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</si>
  <si>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</si>
  <si>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</si>
  <si>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</si>
  <si>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</si>
  <si>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</si>
  <si>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</si>
  <si>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</si>
  <si>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</si>
  <si>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</si>
  <si>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</si>
  <si>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</si>
  <si>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</si>
  <si>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</si>
  <si>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</si>
  <si>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</si>
  <si>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</si>
  <si>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</si>
  <si>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</si>
  <si>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</si>
  <si>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</si>
  <si>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</si>
  <si>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</si>
  <si>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</si>
  <si>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</si>
  <si>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</si>
  <si>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</si>
  <si>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</si>
  <si>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</si>
  <si>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</si>
  <si>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</si>
  <si>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</si>
  <si>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</si>
  <si>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</si>
  <si>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</si>
  <si>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</si>
  <si>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</si>
  <si>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</si>
  <si>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</si>
  <si>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</si>
  <si>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</si>
  <si>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</si>
  <si>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</si>
  <si>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</si>
  <si>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</si>
  <si>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</si>
  <si>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</si>
  <si>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</si>
  <si>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</si>
  <si>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</si>
  <si>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</si>
  <si>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</si>
  <si>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</si>
  <si>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</si>
  <si>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</si>
  <si>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</si>
  <si>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</si>
  <si>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</si>
  <si>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</si>
  <si>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</si>
  <si>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</si>
  <si>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</si>
  <si>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</si>
  <si>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</si>
  <si>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</si>
  <si>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</si>
  <si>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</si>
  <si>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</si>
  <si>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</si>
  <si>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</si>
  <si>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</si>
  <si>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</si>
  <si>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</si>
  <si>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</si>
  <si>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</si>
  <si>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</si>
  <si>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</si>
  <si>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</si>
  <si>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</si>
  <si>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</si>
  <si>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</si>
  <si>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</si>
  <si>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</si>
  <si>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</si>
  <si>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</si>
  <si>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</si>
  <si>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</si>
  <si>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</si>
  <si>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</si>
  <si>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</si>
  <si>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</si>
  <si>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</si>
  <si>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</si>
  <si>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</si>
  <si>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</si>
  <si>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</si>
  <si>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</si>
  <si>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</si>
  <si>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</si>
  <si>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</si>
  <si>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</si>
  <si>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</si>
  <si>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</si>
  <si>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</si>
  <si>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</si>
  <si>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</si>
  <si>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</si>
  <si>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</si>
  <si>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</si>
  <si>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</si>
  <si>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</si>
  <si>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</si>
  <si>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</si>
  <si>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</si>
  <si>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</si>
  <si>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</si>
  <si>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</si>
  <si>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</si>
  <si>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</si>
  <si>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</si>
  <si>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</si>
  <si>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</si>
  <si>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</si>
  <si>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</si>
  <si>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</si>
  <si>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</si>
  <si>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</si>
  <si>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</si>
  <si>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</si>
  <si>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</si>
  <si>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</si>
  <si>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</si>
  <si>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</si>
  <si>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</si>
  <si>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</si>
  <si>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</si>
  <si>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</si>
  <si>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</si>
  <si>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</si>
  <si>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</si>
  <si>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</si>
  <si>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</si>
  <si>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</si>
  <si>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</si>
  <si>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</si>
  <si>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</si>
  <si>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</si>
  <si>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</si>
  <si>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</si>
  <si>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</si>
  <si>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</si>
  <si>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</si>
  <si>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</si>
  <si>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</si>
  <si>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</si>
  <si>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</si>
  <si>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</si>
  <si>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</si>
  <si>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</si>
  <si>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</si>
  <si>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</si>
  <si>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</si>
  <si>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</si>
  <si>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</si>
  <si>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</si>
  <si>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</si>
  <si>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</si>
  <si>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</si>
  <si>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</si>
  <si>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</si>
  <si>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</si>
  <si>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</si>
  <si>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</si>
  <si>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</si>
  <si>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</si>
  <si>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</si>
  <si>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</si>
  <si>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</si>
  <si>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</si>
  <si>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</si>
  <si>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</si>
  <si>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</si>
  <si>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</si>
  <si>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</si>
  <si>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</si>
  <si>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</si>
  <si>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</si>
  <si>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</si>
  <si>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</si>
  <si>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</si>
  <si>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</si>
  <si>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</si>
  <si>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</si>
  <si>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</si>
  <si>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</si>
  <si>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</si>
  <si>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</si>
  <si>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</si>
  <si>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</si>
  <si>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</si>
  <si>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</si>
  <si>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</si>
  <si>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</si>
  <si>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</si>
  <si>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</si>
  <si>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</si>
  <si>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</si>
  <si>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</si>
  <si>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</si>
  <si>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</si>
  <si>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</si>
  <si>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</si>
  <si>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</si>
  <si>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</si>
  <si>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</si>
  <si>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</si>
  <si>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</si>
  <si>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</si>
  <si>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</si>
  <si>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</si>
  <si>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</si>
  <si>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</si>
  <si>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</si>
  <si>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</si>
  <si>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</si>
  <si>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</si>
  <si>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</si>
  <si>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</si>
  <si>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</si>
  <si>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</si>
  <si>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</si>
  <si>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</si>
  <si>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</si>
  <si>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</si>
  <si>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</si>
  <si>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</si>
  <si>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</si>
  <si>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</si>
  <si>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</si>
  <si>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</si>
  <si>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</si>
  <si>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</si>
  <si>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</si>
  <si>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</si>
  <si>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</si>
  <si>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</si>
  <si>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</si>
  <si>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</si>
  <si>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</si>
  <si>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</si>
  <si>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</si>
  <si>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</si>
  <si>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</si>
  <si>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</si>
  <si>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</si>
  <si>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</si>
  <si>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</si>
  <si>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</si>
  <si>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</si>
  <si>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</si>
  <si>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</si>
  <si>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</si>
  <si>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</si>
  <si>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</si>
  <si>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</si>
  <si>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</si>
  <si>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</si>
  <si>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</si>
  <si>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</si>
  <si>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</si>
  <si>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</si>
  <si>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</si>
  <si>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</si>
  <si>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</si>
  <si>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</si>
  <si>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</si>
  <si>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</si>
  <si>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</si>
  <si>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</si>
  <si>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</si>
  <si>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</si>
  <si>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</si>
  <si>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</si>
  <si>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</si>
  <si>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</si>
  <si>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</si>
  <si>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</si>
  <si>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</si>
  <si>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</si>
  <si>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</si>
  <si>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</si>
  <si>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</si>
  <si>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</si>
  <si>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</si>
  <si>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</si>
  <si>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</si>
  <si>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</si>
  <si>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</si>
  <si>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</si>
  <si>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</si>
  <si>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</si>
  <si>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</si>
  <si>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</si>
  <si>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</si>
  <si>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</si>
  <si>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</si>
  <si>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</si>
  <si>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</si>
  <si>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</si>
  <si>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</si>
  <si>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</si>
  <si>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</si>
  <si>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</si>
  <si>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</si>
  <si>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</si>
  <si>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</si>
  <si>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</si>
  <si>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</si>
  <si>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</si>
  <si>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</si>
  <si>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</si>
  <si>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</si>
  <si>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</si>
  <si>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</si>
  <si>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</si>
  <si>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</si>
  <si>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</si>
  <si>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</si>
  <si>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</si>
  <si>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</si>
  <si>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</si>
  <si>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</si>
  <si>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</si>
  <si>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</si>
  <si>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</si>
  <si>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</si>
  <si>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</si>
  <si>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</si>
  <si>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</si>
  <si>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</si>
  <si>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</si>
  <si>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</si>
  <si>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</si>
  <si>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</si>
  <si>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</si>
  <si>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</si>
  <si>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</si>
  <si>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</si>
  <si>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</si>
  <si>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</si>
  <si>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</si>
  <si>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</si>
  <si>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</si>
  <si>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</si>
  <si>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</si>
  <si>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</si>
  <si>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</si>
  <si>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</si>
  <si>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</si>
  <si>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</si>
  <si>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</si>
  <si>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</si>
  <si>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</si>
  <si>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</si>
  <si>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</si>
  <si>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</si>
  <si>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</si>
  <si>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</si>
  <si>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</si>
  <si>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</si>
  <si>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</si>
  <si>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</si>
  <si>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</si>
  <si>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</si>
  <si>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</si>
  <si>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</si>
  <si>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</si>
  <si>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</si>
  <si>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</si>
  <si>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</si>
  <si>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</si>
  <si>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</si>
  <si>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</si>
  <si>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</si>
  <si>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</si>
  <si>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</si>
  <si>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</si>
  <si>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</si>
  <si>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</si>
  <si>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</si>
  <si>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</si>
  <si>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</si>
  <si>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</si>
  <si>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</si>
  <si>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</si>
  <si>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</si>
  <si>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</si>
  <si>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</si>
  <si>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</si>
  <si>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</si>
  <si>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</si>
  <si>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</si>
  <si>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</si>
  <si>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</si>
  <si>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</si>
  <si>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</si>
  <si>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</si>
  <si>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</si>
  <si>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</si>
  <si>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</si>
  <si>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</si>
  <si>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</si>
  <si>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</si>
  <si>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</si>
  <si>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</si>
  <si>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</si>
  <si>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</si>
  <si>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</si>
  <si>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</si>
  <si>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</si>
  <si>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</si>
  <si>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</si>
  <si>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</si>
  <si>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</si>
  <si>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</si>
  <si>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</si>
  <si>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</si>
  <si>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</si>
  <si>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</si>
  <si>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</si>
  <si>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</si>
  <si>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</si>
  <si>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</si>
  <si>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</si>
  <si>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</si>
  <si>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</si>
  <si>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</si>
  <si>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</si>
  <si>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</si>
  <si>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</si>
  <si>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</si>
  <si>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</si>
  <si>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</si>
  <si>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</si>
  <si>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</si>
  <si>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</si>
  <si>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</si>
  <si>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</si>
  <si>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</si>
  <si>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</si>
  <si>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</si>
  <si>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</si>
  <si>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</si>
  <si>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</si>
  <si>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</si>
  <si>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</si>
  <si>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</si>
  <si>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</si>
  <si>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</si>
  <si>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</si>
  <si>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</si>
  <si>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</si>
  <si>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</si>
  <si>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</si>
  <si>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</si>
  <si>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</si>
  <si>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</si>
  <si>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</si>
  <si>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</si>
  <si>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</si>
  <si>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</si>
  <si>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</si>
  <si>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</si>
  <si>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</si>
  <si>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</si>
  <si>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</si>
  <si>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</si>
  <si>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</si>
  <si>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</si>
  <si>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</si>
  <si>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</si>
  <si>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</si>
  <si>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</si>
  <si>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</si>
  <si>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</si>
  <si>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</si>
  <si>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</si>
  <si>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</si>
  <si>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</si>
  <si>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</si>
  <si>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</si>
  <si>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</si>
  <si>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</si>
  <si>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</si>
  <si>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</si>
  <si>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</si>
  <si>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</si>
  <si>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</si>
  <si>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</si>
  <si>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</si>
  <si>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</si>
  <si>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</si>
  <si>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</si>
  <si>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</si>
  <si>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</si>
  <si>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</si>
  <si>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</si>
  <si>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</si>
  <si>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</si>
  <si>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</si>
  <si>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</si>
  <si>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</si>
  <si>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</si>
  <si>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</si>
  <si>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</si>
  <si>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</si>
  <si>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</si>
  <si>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</si>
  <si>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</si>
  <si>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</si>
  <si>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</si>
  <si>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</si>
  <si>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</si>
  <si>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</si>
  <si>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</si>
  <si>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</si>
  <si>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</si>
  <si>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</si>
  <si>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</si>
  <si>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</si>
  <si>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</si>
  <si>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</si>
  <si>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</si>
  <si>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</si>
  <si>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</si>
  <si>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</si>
  <si>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</si>
  <si>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</si>
  <si>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</si>
  <si>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</si>
  <si>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</si>
  <si>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</si>
  <si>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</si>
  <si>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</si>
  <si>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</si>
  <si>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</si>
  <si>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</si>
  <si>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</si>
  <si>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</si>
  <si>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</si>
  <si>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</si>
  <si>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</si>
  <si>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</si>
  <si>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</si>
  <si>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</si>
  <si>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</si>
  <si>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</si>
  <si>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</si>
  <si>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</si>
  <si>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</si>
  <si>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</si>
  <si>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</si>
  <si>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</si>
  <si>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</si>
  <si>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</si>
  <si>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</si>
  <si>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</si>
  <si>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</si>
  <si>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</si>
  <si>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</si>
  <si>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</si>
  <si>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</si>
  <si>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</si>
  <si>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</si>
  <si>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</si>
  <si>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</si>
  <si>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</si>
  <si>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</si>
  <si>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</si>
  <si>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</si>
  <si>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</si>
  <si>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</si>
  <si>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</si>
  <si>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</si>
  <si>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</si>
  <si>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</si>
  <si>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</si>
  <si>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</si>
  <si>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</si>
  <si>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</si>
  <si>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</si>
  <si>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</si>
  <si>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</si>
  <si>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</si>
  <si>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</si>
  <si>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</si>
  <si>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</si>
  <si>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</si>
  <si>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</si>
  <si>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</si>
  <si>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</si>
  <si>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</si>
  <si>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</si>
  <si>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</si>
  <si>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</si>
  <si>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</si>
  <si>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</si>
  <si>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</si>
  <si>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</si>
  <si>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</si>
  <si>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</si>
  <si>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</si>
  <si>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</si>
  <si>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</si>
  <si>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</si>
  <si>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</si>
  <si>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</si>
  <si>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</si>
  <si>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</si>
  <si>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</si>
  <si>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</si>
  <si>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</si>
  <si>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</si>
  <si>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</si>
  <si>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</si>
  <si>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</si>
  <si>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</si>
  <si>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</si>
  <si>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</si>
  <si>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</si>
  <si>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</si>
  <si>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</si>
  <si>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</si>
  <si>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</si>
  <si>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</si>
  <si>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</si>
  <si>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</si>
  <si>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</si>
  <si>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</si>
  <si>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</si>
  <si>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</si>
  <si>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</si>
  <si>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</si>
  <si>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</si>
  <si>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</si>
  <si>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</si>
  <si>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</si>
  <si>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</si>
  <si>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</si>
  <si>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</si>
  <si>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</si>
  <si>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</si>
  <si>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</si>
  <si>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</si>
  <si>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</si>
  <si>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</si>
  <si>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</si>
  <si>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</si>
  <si>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</si>
  <si>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</si>
  <si>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</si>
  <si>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</si>
  <si>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</si>
  <si>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</si>
  <si>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</si>
  <si>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</si>
  <si>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</si>
  <si>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</si>
  <si>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</si>
  <si>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</si>
  <si>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</si>
  <si>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</si>
  <si>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</si>
  <si>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</si>
  <si>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</si>
  <si>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</si>
  <si>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</si>
  <si>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</si>
  <si>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</si>
  <si>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</si>
  <si>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</si>
  <si>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</si>
  <si>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</si>
  <si>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</si>
  <si>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</si>
  <si>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</si>
  <si>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</si>
  <si>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</si>
  <si>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</si>
  <si>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</si>
  <si>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</si>
  <si>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</si>
  <si>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</si>
  <si>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</si>
  <si>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</si>
  <si>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</si>
  <si>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</si>
  <si>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</si>
  <si>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</si>
  <si>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</si>
  <si>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</si>
  <si>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</si>
  <si>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</si>
  <si>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</si>
  <si>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</si>
  <si>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</si>
  <si>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</si>
  <si>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</si>
  <si>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</si>
  <si>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</si>
  <si>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</si>
  <si>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</si>
  <si>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</si>
  <si>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</si>
  <si>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</si>
  <si>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</si>
  <si>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</si>
  <si>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</si>
  <si>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</si>
  <si>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</si>
  <si>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</si>
  <si>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</si>
  <si>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</si>
  <si>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</si>
  <si>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</si>
  <si>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</si>
  <si>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</si>
  <si>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</si>
  <si>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</si>
  <si>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</si>
  <si>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</si>
  <si>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</si>
  <si>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</si>
  <si>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</si>
  <si>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</si>
  <si>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</si>
  <si>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</si>
  <si>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</si>
  <si>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</si>
  <si>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</si>
  <si>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</si>
  <si>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</si>
  <si>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</si>
  <si>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</si>
  <si>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</si>
  <si>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</si>
  <si>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</si>
  <si>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</si>
  <si>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</si>
  <si>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</si>
  <si>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</si>
  <si>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</si>
  <si>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</si>
  <si>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</si>
  <si>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</si>
  <si>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</si>
  <si>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</si>
  <si>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</si>
  <si>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</si>
  <si>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</si>
  <si>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</si>
  <si>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</si>
  <si>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</si>
  <si>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</si>
  <si>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</si>
  <si>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</si>
  <si>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</si>
  <si>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</si>
  <si>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</si>
  <si>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</si>
  <si>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</si>
  <si>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</si>
  <si>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</si>
  <si>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</si>
  <si>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</si>
  <si>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</si>
  <si>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</si>
  <si>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</si>
  <si>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</si>
  <si>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</si>
  <si>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</si>
  <si>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</si>
  <si>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</si>
  <si>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</si>
  <si>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</si>
  <si>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</si>
  <si>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</si>
  <si>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</si>
  <si>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</si>
  <si>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</si>
  <si>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</si>
  <si>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</si>
  <si>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</si>
  <si>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</si>
  <si>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</si>
  <si>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</si>
  <si>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</si>
  <si>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</si>
  <si>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</si>
  <si>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</si>
  <si>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</si>
  <si>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</si>
  <si>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</si>
  <si>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</si>
  <si>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</si>
  <si>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</si>
  <si>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</si>
  <si>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</si>
  <si>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</si>
  <si>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</si>
  <si>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</si>
  <si>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</si>
  <si>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</si>
  <si>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</si>
  <si>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</si>
  <si>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</si>
  <si>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</si>
  <si>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</si>
  <si>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</si>
  <si>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</si>
  <si>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</si>
  <si>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</si>
  <si>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</si>
  <si>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</si>
  <si>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</si>
  <si>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</si>
  <si>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</si>
  <si>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</si>
  <si>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</si>
  <si>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</si>
  <si>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</si>
  <si>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</si>
  <si>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</si>
  <si>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</si>
  <si>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</si>
  <si>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</si>
  <si>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</si>
  <si>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</si>
  <si>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</si>
  <si>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</si>
  <si>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</si>
  <si>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</si>
  <si>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</si>
  <si>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</si>
  <si>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</si>
  <si>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</si>
  <si>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</si>
  <si>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</si>
  <si>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</si>
  <si>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</si>
  <si>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</si>
  <si>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</si>
  <si>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</si>
  <si>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</si>
  <si>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</si>
  <si>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</si>
  <si>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</si>
  <si>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</si>
  <si>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</si>
  <si>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</si>
  <si>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</si>
  <si>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</si>
  <si>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</si>
  <si>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</si>
  <si>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</si>
  <si>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</si>
  <si>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</si>
  <si>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</si>
  <si>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</si>
  <si>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</si>
  <si>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</si>
  <si>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</si>
  <si>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</si>
  <si>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</si>
  <si>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</si>
  <si>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</si>
  <si>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</si>
  <si>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</si>
  <si>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</si>
  <si>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</si>
  <si>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</si>
  <si>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</si>
  <si>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</si>
  <si>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</si>
  <si>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</si>
  <si>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</si>
  <si>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</si>
  <si>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</si>
  <si>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</si>
  <si>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</si>
  <si>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</si>
  <si>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</si>
  <si>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</si>
  <si>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</si>
  <si>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</si>
  <si>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</si>
  <si>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</si>
  <si>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</si>
  <si>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</si>
  <si>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</si>
  <si>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</si>
  <si>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</si>
  <si>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</si>
  <si>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</si>
  <si>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</si>
  <si>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</si>
  <si>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</si>
  <si>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</si>
  <si>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</si>
  <si>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</si>
  <si>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</si>
  <si>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</si>
  <si>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</si>
  <si>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</si>
  <si>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</si>
  <si>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</si>
  <si>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</si>
  <si>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</si>
  <si>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</si>
  <si>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</si>
  <si>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</si>
  <si>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</si>
  <si>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</si>
  <si>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</si>
  <si>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</si>
  <si>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</si>
  <si>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</si>
  <si>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</si>
  <si>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</si>
  <si>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</si>
  <si>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</si>
  <si>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</si>
  <si>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</si>
  <si>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</si>
  <si>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</si>
  <si>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</si>
  <si>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</si>
  <si>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</si>
  <si>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</si>
  <si>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</si>
  <si>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</si>
  <si>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</si>
  <si>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</si>
  <si>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</si>
  <si>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</si>
  <si>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</si>
  <si>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</si>
  <si>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</si>
  <si>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</si>
  <si>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</si>
  <si>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</si>
  <si>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</si>
  <si>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</si>
  <si>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</si>
  <si>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</si>
  <si>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</si>
  <si>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</si>
  <si>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</si>
  <si>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</si>
  <si>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</si>
  <si>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</si>
  <si>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</si>
  <si>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</si>
  <si>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</si>
  <si>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</si>
  <si>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</si>
  <si>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</si>
  <si>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</si>
  <si>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</si>
  <si>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</si>
  <si>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</si>
  <si>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</si>
  <si>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</si>
  <si>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</si>
  <si>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</si>
  <si>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</si>
  <si>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</si>
  <si>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</si>
  <si>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</si>
  <si>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</si>
  <si>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</si>
  <si>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</si>
  <si>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</si>
  <si>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</si>
  <si>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</si>
  <si>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</si>
  <si>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</si>
  <si>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</si>
  <si>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</si>
  <si>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</si>
  <si>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</si>
  <si>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</si>
  <si>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</si>
  <si>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</si>
  <si>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</si>
  <si>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</si>
  <si>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</si>
  <si>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</si>
  <si>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</si>
  <si>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</si>
  <si>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</si>
  <si>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</si>
  <si>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</si>
  <si>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</si>
  <si>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</si>
  <si>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</si>
  <si>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</si>
  <si>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</si>
  <si>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</si>
  <si>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</si>
  <si>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</si>
  <si>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</si>
  <si>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</si>
  <si>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</si>
  <si>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</si>
  <si>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</si>
  <si>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</si>
  <si>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</si>
  <si>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</si>
  <si>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</si>
  <si>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</si>
  <si>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</si>
  <si>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</si>
  <si>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</si>
  <si>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</si>
  <si>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</si>
  <si>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</si>
  <si>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</si>
  <si>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</si>
  <si>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</si>
  <si>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</si>
  <si>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</si>
  <si>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</si>
  <si>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</si>
  <si>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</si>
  <si>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</si>
  <si>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</si>
  <si>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</si>
  <si>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</si>
  <si>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</si>
  <si>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</si>
  <si>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</si>
  <si>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</si>
  <si>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</si>
  <si>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</si>
  <si>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</si>
  <si>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</si>
  <si>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</si>
  <si>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</si>
  <si>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</si>
  <si>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</si>
  <si>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</si>
  <si>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</si>
  <si>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</si>
  <si>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</si>
  <si>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</si>
  <si>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</si>
  <si>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</si>
  <si>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</si>
  <si>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</si>
  <si>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</si>
  <si>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</si>
  <si>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</si>
  <si>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</si>
  <si>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</si>
  <si>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</si>
  <si>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</si>
  <si>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</si>
  <si>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</si>
  <si>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</si>
  <si>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</si>
  <si>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</si>
  <si>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</si>
  <si>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</si>
  <si>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</si>
  <si>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</si>
  <si>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</si>
  <si>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</si>
  <si>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</si>
  <si>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</si>
  <si>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</si>
  <si>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</si>
  <si>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</si>
  <si>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</si>
  <si>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</si>
  <si>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</si>
  <si>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</si>
  <si>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</si>
  <si>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</si>
  <si>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</si>
  <si>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</si>
  <si>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</si>
  <si>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</si>
  <si>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</si>
  <si>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</si>
  <si>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</si>
  <si>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</si>
  <si>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</si>
  <si>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</si>
  <si>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</si>
  <si>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</si>
  <si>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</si>
  <si>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</si>
  <si>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</si>
  <si>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</si>
  <si>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</si>
  <si>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</si>
  <si>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</si>
  <si>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</si>
  <si>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</si>
  <si>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</si>
  <si>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</si>
  <si>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</si>
  <si>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</si>
  <si>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</si>
  <si>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</si>
  <si>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</si>
  <si>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</si>
  <si>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</si>
  <si>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</si>
  <si>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</si>
  <si>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</si>
  <si>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</si>
  <si>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</si>
  <si>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</si>
  <si>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</si>
  <si>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</si>
  <si>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</si>
  <si>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</si>
  <si>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</si>
  <si>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</si>
  <si>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</si>
  <si>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</si>
  <si>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</si>
  <si>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</si>
  <si>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</si>
  <si>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</si>
  <si>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</si>
  <si>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</si>
  <si>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</si>
  <si>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</si>
  <si>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</si>
  <si>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</si>
  <si>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</si>
  <si>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</si>
  <si>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</si>
  <si>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</si>
  <si>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</si>
  <si>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</si>
  <si>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</si>
  <si>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</si>
  <si>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</si>
  <si>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</si>
  <si>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</si>
  <si>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</si>
  <si>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</si>
  <si>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</si>
  <si>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</si>
  <si>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</si>
  <si>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</si>
  <si>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</si>
  <si>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</si>
  <si>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</si>
  <si>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</si>
  <si>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</si>
  <si>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</si>
  <si>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</si>
  <si>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</si>
  <si>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</si>
  <si>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</si>
  <si>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</si>
  <si>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</si>
  <si>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</si>
  <si>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</si>
  <si>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</si>
  <si>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</si>
  <si>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</si>
  <si>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</si>
  <si>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</si>
  <si>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</si>
  <si>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</si>
  <si>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</si>
  <si>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</si>
  <si>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</si>
  <si>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</si>
  <si>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</si>
  <si>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</si>
  <si>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</si>
  <si>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</si>
  <si>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</si>
  <si>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</si>
  <si>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</si>
  <si>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</si>
  <si>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</si>
  <si>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</si>
  <si>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</si>
  <si>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</si>
  <si>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</si>
  <si>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</si>
  <si>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</si>
  <si>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</si>
  <si>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</si>
  <si>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</si>
  <si>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</si>
  <si>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</si>
  <si>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</si>
  <si>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</si>
  <si>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</si>
  <si>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</si>
  <si>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</si>
  <si>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</si>
  <si>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</si>
  <si>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</si>
  <si>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</si>
  <si>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</si>
  <si>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</si>
  <si>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</si>
  <si>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</si>
  <si>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</si>
  <si>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</si>
  <si>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</si>
  <si>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</si>
  <si>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</si>
  <si>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</si>
  <si>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</si>
  <si>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</si>
  <si>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</si>
  <si>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</si>
  <si>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</si>
  <si>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</si>
  <si>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</si>
  <si>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</si>
  <si>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</si>
  <si>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</si>
  <si>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</si>
  <si>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</si>
  <si>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</si>
  <si>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</si>
  <si>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</si>
  <si>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</si>
  <si>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</si>
  <si>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</si>
  <si>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</si>
  <si>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</si>
  <si>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</si>
  <si>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</si>
  <si>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</si>
  <si>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</si>
  <si>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</si>
  <si>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</si>
  <si>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</si>
  <si>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</si>
  <si>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</si>
  <si>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</si>
  <si>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</si>
  <si>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</si>
  <si>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</si>
  <si>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</si>
  <si>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</si>
  <si>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</si>
  <si>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</si>
  <si>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</si>
  <si>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</si>
  <si>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</si>
  <si>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</si>
  <si>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</si>
  <si>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</si>
  <si>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</si>
  <si>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</si>
  <si>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</si>
  <si>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</si>
  <si>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</si>
  <si>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</si>
  <si>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</si>
  <si>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</si>
  <si>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</si>
  <si>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</si>
  <si>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</si>
  <si>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</si>
  <si>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</si>
  <si>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</si>
  <si>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</si>
  <si>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</si>
  <si>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</si>
  <si>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</si>
  <si>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</si>
  <si>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</si>
  <si>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</si>
  <si>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</si>
  <si>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</si>
  <si>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</si>
  <si>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</si>
  <si>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</si>
  <si>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</si>
  <si>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</si>
  <si>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</si>
  <si>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</si>
  <si>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</si>
  <si>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</si>
  <si>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</si>
  <si>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</si>
  <si>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</si>
  <si>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</si>
  <si>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</si>
  <si>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</si>
  <si>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</si>
  <si>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</si>
  <si>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</si>
  <si>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</si>
  <si>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</si>
  <si>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</si>
  <si>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</si>
  <si>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</si>
  <si>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</si>
  <si>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</si>
  <si>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</si>
  <si>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</si>
  <si>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</si>
  <si>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</si>
  <si>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</si>
  <si>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</si>
  <si>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</si>
  <si>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</si>
  <si>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</si>
  <si>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</si>
  <si>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</si>
  <si>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</si>
  <si>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</si>
  <si>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</si>
  <si>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</si>
  <si>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</si>
  <si>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</si>
  <si>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</si>
  <si>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</si>
  <si>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</si>
  <si>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</si>
  <si>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</si>
  <si>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</si>
  <si>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</si>
  <si>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</si>
  <si>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</si>
  <si>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</si>
  <si>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</si>
  <si>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</si>
  <si>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</si>
  <si>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</si>
  <si>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</si>
  <si>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</si>
  <si>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</si>
  <si>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</si>
  <si>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</si>
  <si>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</si>
  <si>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</si>
  <si>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</si>
  <si>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</si>
  <si>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</si>
  <si>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</si>
  <si>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</si>
  <si>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</si>
  <si>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</si>
  <si>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</si>
  <si>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</si>
  <si>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</si>
  <si>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</si>
  <si>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</si>
  <si>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</si>
  <si>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</si>
  <si>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</si>
  <si>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</si>
  <si>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</si>
  <si>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</si>
  <si>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</si>
  <si>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</si>
  <si>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</si>
  <si>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</si>
  <si>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</si>
  <si>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</si>
  <si>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</si>
  <si>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</si>
  <si>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</si>
  <si>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</si>
  <si>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</si>
  <si>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</si>
  <si>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</si>
  <si>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</si>
  <si>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</si>
  <si>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</si>
  <si>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</si>
  <si>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</si>
  <si>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</si>
  <si>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</si>
  <si>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</si>
  <si>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</si>
  <si>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</si>
  <si>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</si>
  <si>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</si>
  <si>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</si>
  <si>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</si>
  <si>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</si>
  <si>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</si>
  <si>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</si>
  <si>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</si>
  <si>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</si>
  <si>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</si>
  <si>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</si>
  <si>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</si>
  <si>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</si>
  <si>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</si>
  <si>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</si>
  <si>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</si>
  <si>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</si>
  <si>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</si>
  <si>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</si>
  <si>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</si>
  <si>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</si>
  <si>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</si>
  <si>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</si>
  <si>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</si>
  <si>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</si>
  <si>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</si>
  <si>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</si>
  <si>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</si>
  <si>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</si>
  <si>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</si>
  <si>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</si>
  <si>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</si>
  <si>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</si>
  <si>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</si>
  <si>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</si>
  <si>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</si>
  <si>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</si>
  <si>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</si>
  <si>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</si>
  <si>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</si>
  <si>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</si>
  <si>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</si>
  <si>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</si>
  <si>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</si>
  <si>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</si>
  <si>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</si>
  <si>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</si>
  <si>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</si>
  <si>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</si>
  <si>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</si>
  <si>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</si>
  <si>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</si>
  <si>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</si>
  <si>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</si>
  <si>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</si>
  <si>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</si>
  <si>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</si>
  <si>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</si>
  <si>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</si>
  <si>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</si>
  <si>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</si>
  <si>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</si>
  <si>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</si>
  <si>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</si>
  <si>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</si>
  <si>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</si>
  <si>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</si>
  <si>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</si>
  <si>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</si>
  <si>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</si>
  <si>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</si>
  <si>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</si>
  <si>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</si>
  <si>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</si>
  <si>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</si>
  <si>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</si>
  <si>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</si>
  <si>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</si>
  <si>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</si>
  <si>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</si>
  <si>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</si>
  <si>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</si>
  <si>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</si>
  <si>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</si>
  <si>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</si>
  <si>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</si>
  <si>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</si>
  <si>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</si>
  <si>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</si>
  <si>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</si>
  <si>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</si>
  <si>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</si>
  <si>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</si>
  <si>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</si>
  <si>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</si>
  <si>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</si>
  <si>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</si>
  <si>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</si>
  <si>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</si>
  <si>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</si>
  <si>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</si>
  <si>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</si>
  <si>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</si>
  <si>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</si>
  <si>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</si>
  <si>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</si>
  <si>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</si>
  <si>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</si>
  <si>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</si>
  <si>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</si>
  <si>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</si>
  <si>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</si>
  <si>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</si>
  <si>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</si>
  <si>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</si>
  <si>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</si>
  <si>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</si>
  <si>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</si>
  <si>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</si>
  <si>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</si>
  <si>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</si>
  <si>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</si>
  <si>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</si>
  <si>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</si>
  <si>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</si>
  <si>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</si>
  <si>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</si>
  <si>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</si>
  <si>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</si>
  <si>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</si>
  <si>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</si>
  <si>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</si>
  <si>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</si>
  <si>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</si>
  <si>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</si>
  <si>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</si>
  <si>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</si>
  <si>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</si>
  <si>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</si>
  <si>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</si>
  <si>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</si>
  <si>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</si>
  <si>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</si>
  <si>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</si>
  <si>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</si>
  <si>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</si>
  <si>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</si>
  <si>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</si>
  <si>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</si>
  <si>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</si>
  <si>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</si>
  <si>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</si>
  <si>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</si>
  <si>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</si>
  <si>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</si>
  <si>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</si>
  <si>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</si>
  <si>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</si>
  <si>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</si>
  <si>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</si>
  <si>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</si>
  <si>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</si>
  <si>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</si>
  <si>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</si>
  <si>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</si>
  <si>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</si>
  <si>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</si>
  <si>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</si>
  <si>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</si>
  <si>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</si>
  <si>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</si>
  <si>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</si>
  <si>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</si>
  <si>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</si>
  <si>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</si>
  <si>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</si>
  <si>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</si>
  <si>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</si>
  <si>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</si>
  <si>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</si>
  <si>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</si>
  <si>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</si>
  <si>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</si>
  <si>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</si>
  <si>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</si>
  <si>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</si>
  <si>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</si>
  <si>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</si>
  <si>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</si>
  <si>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</si>
  <si>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</si>
  <si>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</si>
  <si>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</si>
  <si>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</si>
  <si>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</si>
  <si>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</si>
  <si>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</si>
  <si>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</si>
  <si>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</si>
  <si>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</si>
  <si>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</si>
  <si>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</si>
  <si>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</si>
  <si>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</si>
  <si>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</si>
  <si>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</si>
  <si>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</si>
  <si>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</si>
  <si>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</si>
  <si>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</si>
  <si>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</si>
  <si>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</si>
  <si>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</si>
  <si>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</si>
  <si>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</si>
  <si>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</si>
  <si>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</si>
  <si>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</si>
  <si>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</si>
  <si>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</si>
  <si>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</si>
  <si>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</si>
  <si>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</si>
  <si>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</si>
  <si>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</si>
  <si>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</si>
  <si>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</si>
  <si>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</si>
  <si>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</si>
  <si>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</si>
  <si>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</si>
  <si>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</si>
  <si>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</si>
  <si>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</si>
  <si>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</si>
  <si>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</si>
  <si>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</si>
  <si>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</si>
  <si>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</si>
  <si>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</si>
  <si>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</si>
  <si>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</si>
  <si>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</si>
  <si>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</si>
  <si>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</si>
  <si>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</si>
  <si>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</si>
  <si>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</si>
  <si>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</si>
  <si>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</si>
  <si>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</si>
  <si>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</si>
  <si>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</si>
  <si>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</si>
  <si>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</si>
  <si>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</si>
  <si>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</si>
  <si>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</si>
  <si>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</si>
  <si>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</si>
  <si>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</si>
  <si>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</si>
  <si>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</si>
  <si>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</si>
  <si>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</si>
  <si>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</si>
  <si>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</si>
  <si>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</si>
  <si>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</si>
  <si>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</si>
  <si>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</si>
  <si>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</si>
  <si>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</si>
  <si>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</si>
  <si>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</si>
  <si>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</si>
  <si>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</si>
  <si>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</si>
  <si>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</si>
  <si>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</si>
  <si>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</si>
  <si>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</si>
  <si>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</si>
  <si>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</si>
  <si>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</si>
  <si>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</si>
  <si>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</si>
  <si>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</si>
  <si>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</si>
  <si>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</si>
  <si>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</si>
  <si>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</si>
  <si>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</si>
  <si>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</si>
  <si>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</si>
  <si>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</si>
  <si>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</si>
  <si>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</si>
  <si>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</si>
  <si>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</si>
  <si>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</si>
  <si>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</si>
  <si>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</si>
  <si>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</si>
  <si>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</si>
  <si>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</si>
  <si>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</si>
  <si>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</si>
  <si>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</si>
  <si>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</si>
  <si>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</si>
  <si>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</si>
  <si>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</si>
  <si>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</si>
  <si>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</si>
  <si>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</si>
  <si>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</si>
  <si>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</si>
  <si>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</si>
  <si>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</si>
  <si>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</si>
  <si>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</si>
  <si>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</si>
  <si>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</si>
  <si>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</si>
  <si>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</si>
  <si>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</si>
  <si>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</si>
  <si>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</si>
  <si>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</si>
  <si>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</si>
  <si>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</si>
  <si>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</si>
  <si>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</si>
  <si>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</si>
  <si>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</si>
  <si>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</si>
  <si>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</si>
  <si>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</si>
  <si>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</si>
  <si>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</si>
  <si>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</si>
  <si>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</si>
  <si>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</si>
  <si>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</si>
  <si>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</si>
  <si>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</si>
  <si>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</si>
  <si>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</si>
  <si>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</si>
  <si>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</si>
  <si>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</si>
  <si>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</si>
  <si>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</si>
  <si>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</si>
  <si>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</si>
  <si>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</si>
  <si>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</si>
  <si>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</si>
  <si>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</si>
  <si>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</si>
  <si>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</si>
  <si>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</si>
  <si>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</si>
  <si>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</si>
  <si>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</si>
  <si>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</si>
  <si>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</si>
  <si>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</si>
  <si>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</si>
  <si>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</si>
  <si>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</si>
  <si>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</si>
  <si>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</si>
  <si>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</si>
  <si>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</si>
  <si>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</si>
  <si>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</si>
  <si>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</si>
  <si>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</si>
  <si>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</si>
  <si>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</si>
  <si>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</si>
  <si>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</si>
  <si>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</si>
  <si>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</si>
  <si>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</si>
  <si>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</si>
  <si>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</si>
  <si>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</si>
  <si>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</si>
  <si>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</si>
  <si>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</si>
  <si>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</si>
  <si>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</si>
  <si>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</si>
  <si>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</si>
  <si>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</si>
  <si>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</si>
  <si>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</si>
  <si>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</si>
  <si>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</si>
  <si>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</si>
  <si>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</si>
  <si>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</si>
  <si>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</si>
  <si>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</si>
  <si>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</si>
  <si>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</si>
  <si>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</si>
  <si>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</si>
  <si>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</si>
  <si>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</si>
  <si>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</si>
  <si>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</si>
  <si>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</si>
  <si>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</si>
  <si>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</si>
  <si>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</si>
  <si>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</si>
  <si>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</si>
  <si>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</si>
  <si>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</si>
  <si>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</si>
  <si>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</si>
  <si>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</si>
  <si>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</si>
  <si>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</si>
  <si>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</si>
  <si>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</si>
  <si>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</si>
  <si>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</si>
  <si>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</si>
  <si>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</si>
  <si>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</si>
  <si>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</si>
  <si>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</si>
  <si>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</si>
  <si>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</si>
  <si>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</si>
  <si>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</si>
  <si>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</si>
  <si>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</si>
  <si>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</si>
  <si>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</si>
  <si>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</si>
  <si>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</si>
  <si>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</si>
  <si>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</si>
  <si>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</si>
  <si>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</si>
  <si>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</si>
  <si>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</si>
  <si>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</si>
  <si>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</si>
  <si>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</si>
  <si>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</si>
  <si>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</si>
  <si>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</si>
  <si>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</si>
  <si>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</si>
  <si>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</si>
  <si>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</si>
  <si>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</si>
  <si>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</si>
  <si>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</si>
  <si>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</si>
  <si>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</si>
  <si>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</si>
  <si>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</si>
  <si>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</si>
  <si>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</si>
  <si>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</si>
  <si>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</si>
  <si>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</si>
  <si>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</si>
  <si>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</si>
  <si>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</si>
  <si>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</si>
  <si>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</si>
  <si>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</si>
  <si>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</si>
  <si>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</si>
  <si>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</si>
  <si>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</si>
  <si>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</si>
  <si>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</si>
  <si>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</si>
  <si>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</si>
  <si>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</si>
  <si>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</si>
  <si>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</si>
  <si>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</si>
  <si>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</si>
  <si>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</si>
  <si>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</si>
  <si>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</si>
  <si>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</si>
  <si>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</si>
  <si>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</si>
  <si>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</si>
  <si>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</si>
  <si>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</si>
  <si>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</si>
  <si>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</si>
  <si>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</si>
  <si>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</si>
  <si>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</si>
  <si>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</si>
  <si>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</si>
  <si>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</si>
  <si>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</si>
  <si>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</si>
  <si>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</si>
  <si>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</si>
  <si>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</si>
  <si>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</si>
  <si>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</si>
  <si>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</si>
  <si>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</si>
  <si>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</si>
  <si>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</si>
  <si>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</si>
  <si>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</si>
  <si>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</si>
  <si>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</si>
  <si>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</si>
  <si>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</si>
  <si>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</si>
  <si>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</si>
  <si>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</si>
  <si>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</si>
  <si>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</si>
  <si>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</si>
  <si>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</si>
  <si>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</si>
  <si>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</si>
  <si>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</si>
  <si>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</si>
  <si>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</si>
  <si>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</si>
  <si>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</si>
  <si>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</si>
  <si>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</si>
  <si>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</si>
  <si>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</si>
  <si>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</si>
  <si>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</si>
  <si>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</si>
  <si>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</si>
  <si>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</si>
  <si>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</si>
  <si>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</si>
  <si>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</si>
  <si>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</si>
  <si>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</si>
  <si>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</si>
  <si>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</si>
  <si>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</si>
  <si>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</si>
  <si>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</si>
  <si>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</si>
  <si>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</si>
  <si>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</si>
  <si>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</si>
  <si>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</si>
  <si>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</si>
  <si>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</si>
  <si>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</si>
  <si>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</si>
  <si>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</si>
  <si>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</si>
  <si>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</si>
  <si>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</si>
  <si>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</si>
  <si>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</si>
  <si>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</si>
  <si>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</si>
  <si>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</si>
  <si>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</si>
  <si>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</si>
  <si>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</si>
  <si>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</si>
  <si>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</si>
  <si>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</si>
  <si>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</si>
  <si>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</si>
  <si>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</si>
  <si>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</si>
  <si>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</si>
  <si>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</si>
  <si>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</si>
  <si>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</si>
  <si>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</si>
  <si>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</si>
  <si>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</si>
  <si>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</si>
  <si>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</si>
  <si>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</si>
  <si>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</si>
  <si>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</si>
  <si>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</si>
  <si>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</si>
  <si>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</si>
  <si>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</si>
  <si>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</si>
  <si>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</si>
  <si>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</si>
  <si>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</si>
  <si>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</si>
  <si>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</si>
  <si>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</si>
  <si>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</si>
  <si>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</si>
  <si>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</si>
  <si>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</si>
  <si>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</si>
  <si>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</si>
  <si>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</si>
  <si>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</si>
  <si>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</si>
  <si>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</si>
  <si>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</si>
  <si>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</si>
  <si>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</si>
  <si>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</si>
  <si>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</si>
  <si>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</si>
  <si>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</si>
  <si>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</si>
  <si>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</si>
  <si>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</si>
  <si>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</si>
  <si>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</si>
  <si>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</si>
  <si>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</si>
  <si>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</si>
  <si>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</si>
  <si>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</si>
  <si>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</si>
  <si>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</si>
  <si>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</si>
  <si>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</si>
  <si>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</si>
  <si>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</si>
  <si>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</si>
  <si>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</si>
  <si>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</si>
  <si>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</si>
  <si>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</si>
  <si>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</si>
  <si>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</si>
  <si>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</si>
  <si>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</si>
  <si>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</si>
  <si>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</si>
  <si>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</si>
  <si>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</si>
  <si>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</si>
  <si>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</si>
  <si>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</si>
  <si>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</si>
  <si>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</si>
  <si>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</si>
  <si>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</si>
  <si>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</si>
  <si>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</si>
  <si>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</si>
  <si>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</si>
  <si>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</si>
  <si>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</si>
  <si>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</si>
  <si>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</si>
  <si>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</si>
  <si>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</si>
  <si>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</si>
  <si>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</si>
  <si>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</si>
  <si>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</si>
  <si>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</si>
  <si>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</si>
  <si>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</si>
  <si>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</si>
  <si>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</si>
  <si>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</si>
  <si>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</si>
  <si>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</si>
  <si>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</si>
  <si>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</si>
  <si>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</si>
  <si>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</si>
  <si>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</si>
  <si>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</si>
  <si>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</si>
  <si>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</si>
  <si>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</si>
  <si>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</si>
  <si>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</si>
  <si>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</si>
  <si>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</si>
  <si>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</si>
  <si>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</si>
  <si>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</si>
  <si>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</si>
  <si>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</si>
  <si>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</si>
  <si>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</si>
  <si>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</si>
  <si>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</si>
  <si>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</si>
  <si>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</si>
  <si>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</si>
  <si>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</si>
  <si>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</si>
  <si>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</si>
  <si>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</si>
  <si>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</si>
  <si>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</si>
  <si>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</si>
  <si>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</si>
  <si>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</si>
  <si>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</si>
  <si>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</si>
  <si>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</si>
  <si>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</si>
  <si>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</si>
  <si>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</si>
  <si>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</si>
  <si>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</si>
  <si>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</si>
  <si>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</si>
  <si>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</si>
  <si>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</si>
  <si>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</si>
  <si>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</si>
  <si>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</si>
  <si>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</si>
  <si>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</si>
  <si>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</si>
  <si>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</si>
  <si>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</si>
  <si>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</si>
  <si>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</si>
  <si>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</si>
  <si>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</si>
  <si>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</si>
  <si>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</si>
  <si>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</si>
  <si>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</si>
  <si>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</si>
  <si>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</si>
  <si>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</si>
  <si>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</si>
  <si>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</si>
  <si>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</si>
  <si>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</si>
  <si>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</si>
  <si>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</si>
  <si>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</si>
  <si>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</si>
  <si>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</si>
  <si>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</si>
  <si>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</si>
  <si>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</si>
  <si>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</si>
  <si>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</si>
  <si>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</si>
  <si>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</si>
  <si>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</si>
  <si>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</si>
  <si>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</si>
  <si>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</si>
  <si>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</si>
  <si>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</si>
  <si>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</si>
  <si>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</si>
  <si>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</si>
  <si>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</si>
  <si>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</si>
  <si>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</si>
  <si>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</si>
  <si>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</si>
  <si>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</si>
  <si>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</si>
  <si>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</si>
  <si>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</si>
  <si>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</si>
  <si>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</si>
  <si>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</si>
  <si>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</si>
  <si>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</si>
  <si>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</si>
  <si>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</si>
  <si>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</si>
  <si>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</si>
  <si>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</si>
  <si>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</si>
  <si>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</si>
  <si>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</si>
  <si>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</si>
  <si>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</si>
  <si>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</si>
  <si>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</si>
  <si>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</si>
  <si>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</si>
  <si>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</si>
  <si>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</si>
  <si>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</si>
  <si>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</si>
  <si>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</si>
  <si>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</si>
  <si>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</si>
  <si>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</si>
  <si>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</si>
  <si>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</si>
  <si>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</si>
  <si>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</si>
  <si>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</si>
  <si>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</si>
  <si>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</si>
  <si>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</si>
  <si>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</si>
  <si>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</si>
  <si>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</si>
  <si>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</si>
  <si>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</si>
  <si>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</si>
  <si>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</si>
  <si>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</si>
  <si>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</si>
  <si>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</si>
  <si>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</si>
  <si>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</si>
  <si>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</si>
  <si>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</si>
  <si>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</si>
  <si>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</si>
  <si>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</si>
  <si>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</si>
  <si>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</si>
  <si>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</si>
  <si>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</si>
  <si>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</si>
  <si>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</si>
  <si>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</si>
  <si>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</si>
  <si>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</si>
  <si>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</si>
  <si>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</si>
  <si>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</si>
  <si>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</si>
  <si>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</si>
  <si>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</si>
  <si>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</si>
  <si>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</si>
  <si>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</si>
  <si>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</si>
  <si>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</si>
  <si>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</si>
  <si>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</si>
  <si>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</si>
  <si>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</si>
  <si>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</si>
  <si>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</si>
  <si>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</si>
  <si>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</si>
  <si>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</si>
  <si>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</si>
  <si>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</si>
  <si>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</si>
  <si>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</si>
  <si>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</si>
  <si>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</si>
  <si>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</si>
  <si>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</si>
  <si>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</si>
  <si>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</si>
  <si>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</si>
  <si>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</si>
  <si>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</si>
  <si>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</si>
  <si>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</si>
  <si>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</si>
  <si>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</si>
  <si>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</si>
  <si>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</si>
  <si>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</si>
  <si>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</si>
  <si>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</si>
  <si>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</si>
  <si>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</si>
  <si>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</si>
  <si>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</si>
  <si>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</si>
  <si>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</si>
  <si>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</si>
  <si>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</si>
  <si>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</si>
  <si>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</si>
  <si>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</si>
  <si>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</si>
  <si>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</si>
  <si>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</si>
  <si>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</si>
  <si>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</si>
  <si>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</si>
  <si>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</si>
  <si>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</si>
  <si>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</si>
  <si>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</si>
  <si>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</si>
  <si>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</si>
  <si>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</si>
  <si>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</si>
  <si>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</si>
  <si>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</si>
  <si>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</si>
  <si>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</si>
  <si>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</si>
  <si>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</si>
  <si>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</si>
  <si>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</si>
  <si>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</si>
  <si>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</si>
  <si>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</si>
  <si>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</si>
  <si>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</si>
  <si>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</si>
  <si>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</si>
  <si>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</si>
  <si>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</si>
  <si>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</si>
  <si>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</si>
  <si>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</si>
  <si>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</si>
  <si>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</si>
  <si>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</si>
  <si>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</si>
  <si>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</si>
  <si>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</si>
  <si>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</si>
  <si>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</si>
  <si>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</si>
  <si>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</si>
  <si>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</si>
  <si>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</si>
  <si>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</si>
  <si>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</si>
  <si>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</si>
  <si>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</si>
  <si>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</si>
  <si>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</si>
  <si>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</si>
  <si>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</si>
  <si>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</si>
  <si>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</si>
  <si>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</si>
  <si>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</si>
  <si>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</si>
  <si>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</si>
  <si>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</si>
  <si>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</si>
  <si>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</si>
  <si>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</si>
  <si>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</si>
  <si>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</si>
  <si>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</si>
  <si>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</si>
  <si>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</si>
  <si>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</si>
  <si>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</si>
  <si>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</si>
  <si>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</si>
  <si>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</si>
  <si>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</si>
  <si>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</si>
  <si>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</si>
  <si>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</si>
  <si>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</si>
  <si>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</si>
  <si>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</si>
  <si>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</si>
  <si>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</si>
  <si>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</si>
  <si>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</si>
  <si>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</si>
  <si>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</si>
  <si>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</si>
  <si>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</si>
  <si>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</si>
  <si>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</si>
  <si>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</si>
  <si>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</si>
  <si>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</si>
  <si>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</si>
  <si>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</si>
  <si>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</si>
  <si>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</si>
  <si>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</si>
  <si>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</si>
  <si>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</si>
  <si>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</si>
  <si>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</si>
  <si>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</si>
  <si>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</si>
  <si>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</si>
  <si>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</si>
  <si>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</si>
  <si>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</si>
  <si>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</si>
  <si>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</si>
  <si>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</si>
  <si>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</si>
  <si>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</si>
  <si>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</si>
  <si>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</si>
  <si>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</si>
  <si>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</si>
  <si>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</si>
  <si>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</si>
  <si>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</si>
  <si>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</si>
  <si>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</si>
  <si>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</si>
  <si>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</si>
  <si>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</si>
  <si>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</si>
  <si>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</si>
  <si>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</si>
  <si>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</si>
  <si>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</si>
  <si>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</si>
  <si>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</si>
  <si>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</si>
  <si>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</si>
  <si>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</si>
  <si>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</si>
  <si>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</si>
  <si>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</si>
  <si>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</si>
  <si>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</si>
  <si>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</si>
  <si>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</si>
  <si>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</si>
  <si>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</si>
  <si>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</si>
  <si>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</si>
  <si>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</si>
  <si>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</si>
  <si>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</si>
  <si>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</si>
  <si>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</si>
  <si>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</si>
  <si>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</si>
  <si>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</si>
  <si>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</si>
  <si>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</si>
  <si>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</si>
  <si>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</si>
  <si>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</si>
  <si>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</si>
  <si>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</si>
  <si>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</si>
  <si>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</si>
  <si>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</si>
  <si>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</si>
  <si>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</si>
  <si>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</si>
  <si>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</si>
  <si>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</si>
  <si>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</si>
  <si>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</si>
  <si>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</si>
  <si>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</si>
  <si>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</si>
  <si>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</si>
  <si>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</si>
  <si>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</si>
  <si>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</si>
  <si>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</si>
  <si>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</si>
  <si>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</si>
  <si>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</si>
  <si>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</si>
  <si>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</si>
  <si>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</si>
  <si>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</si>
  <si>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</si>
  <si>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</si>
  <si>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</si>
  <si>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</si>
  <si>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</si>
  <si>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</si>
  <si>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</si>
  <si>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</si>
  <si>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</si>
  <si>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</si>
  <si>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</si>
  <si>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</si>
  <si>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</si>
  <si>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</si>
  <si>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</si>
  <si>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</si>
  <si>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</si>
  <si>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</si>
  <si>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</si>
  <si>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</si>
  <si>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</si>
  <si>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</si>
  <si>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</si>
  <si>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</si>
  <si>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</si>
  <si>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</si>
  <si>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</si>
  <si>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</si>
  <si>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</si>
  <si>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</si>
  <si>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</si>
  <si>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</si>
  <si>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</si>
  <si>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</si>
  <si>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</si>
  <si>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</si>
  <si>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</si>
  <si>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</si>
  <si>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</si>
  <si>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</si>
  <si>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</si>
  <si>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</si>
  <si>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</si>
  <si>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</si>
  <si>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</si>
  <si>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</si>
  <si>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</si>
  <si>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</si>
  <si>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</si>
  <si>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</si>
  <si>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</si>
  <si>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</si>
  <si>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</si>
  <si>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</si>
  <si>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</si>
  <si>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</si>
  <si>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</si>
  <si>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</si>
  <si>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</si>
  <si>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</si>
  <si>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</si>
  <si>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</si>
  <si>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</si>
  <si>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</si>
  <si>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</si>
  <si>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</si>
  <si>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</si>
  <si>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</si>
  <si>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</si>
  <si>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</si>
  <si>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</si>
  <si>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</si>
  <si>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</si>
  <si>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</si>
  <si>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</si>
  <si>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</si>
  <si>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</si>
  <si>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</si>
  <si>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</si>
  <si>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</si>
  <si>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</si>
  <si>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</si>
  <si>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</si>
  <si>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</si>
  <si>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</si>
  <si>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</si>
  <si>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</si>
  <si>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</si>
  <si>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</si>
  <si>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</si>
  <si>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</si>
  <si>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</si>
  <si>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</si>
  <si>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</si>
  <si>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</si>
  <si>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</si>
  <si>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</si>
  <si>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</si>
  <si>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</si>
  <si>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</si>
  <si>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</si>
  <si>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</si>
  <si>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</si>
  <si>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</si>
  <si>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</si>
  <si>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</si>
  <si>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</si>
  <si>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</si>
  <si>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</si>
  <si>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</si>
  <si>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</si>
  <si>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</si>
  <si>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</si>
  <si>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</si>
  <si>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</si>
  <si>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</si>
  <si>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</si>
  <si>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</si>
  <si>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</si>
  <si>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</si>
  <si>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</si>
  <si>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</si>
  <si>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</si>
  <si>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</si>
  <si>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</si>
  <si>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</si>
  <si>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</si>
  <si>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</si>
  <si>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</si>
  <si>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</si>
  <si>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</si>
  <si>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</si>
  <si>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</si>
  <si>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</si>
  <si>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</si>
  <si>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</si>
  <si>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</si>
  <si>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</si>
  <si>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</si>
  <si>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</si>
  <si>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</si>
  <si>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</si>
  <si>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</si>
  <si>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</si>
  <si>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</si>
  <si>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</si>
  <si>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</si>
  <si>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</si>
  <si>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</si>
  <si>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</si>
  <si>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</si>
  <si>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</si>
  <si>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</si>
  <si>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</si>
  <si>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</si>
  <si>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</si>
  <si>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</si>
  <si>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</si>
  <si>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</si>
  <si>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</si>
  <si>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</si>
  <si>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</si>
  <si>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</si>
  <si>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</si>
  <si>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</si>
  <si>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</si>
  <si>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</si>
  <si>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</si>
  <si>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</si>
  <si>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</si>
  <si>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</si>
  <si>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</si>
  <si>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</si>
  <si>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</si>
  <si>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</si>
  <si>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</si>
  <si>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</si>
  <si>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</si>
  <si>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</si>
  <si>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</si>
  <si>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</si>
  <si>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</si>
  <si>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</si>
  <si>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</si>
  <si>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</si>
  <si>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</si>
  <si>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</si>
  <si>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</si>
  <si>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</si>
  <si>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</si>
  <si>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</si>
  <si>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</si>
  <si>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</si>
  <si>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</si>
  <si>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</si>
  <si>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</si>
  <si>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</si>
  <si>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</si>
  <si>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</si>
  <si>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</si>
  <si>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</si>
  <si>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</si>
  <si>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</si>
  <si>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</si>
  <si>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</si>
  <si>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</si>
  <si>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</si>
  <si>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</si>
  <si>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</si>
  <si>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</si>
  <si>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</si>
  <si>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</si>
  <si>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</si>
  <si>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</si>
  <si>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</si>
  <si>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</si>
  <si>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</si>
  <si>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</si>
  <si>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</si>
  <si>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</si>
  <si>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</si>
  <si>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</si>
  <si>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</si>
  <si>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</si>
  <si>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</si>
  <si>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</si>
  <si>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</si>
  <si>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</si>
  <si>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</si>
  <si>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</si>
  <si>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</si>
  <si>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</si>
  <si>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</si>
  <si>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</si>
  <si>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</si>
  <si>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</si>
  <si>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</si>
  <si>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</si>
  <si>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</si>
  <si>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</si>
  <si>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</si>
  <si>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</si>
  <si>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</si>
  <si>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</si>
  <si>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</si>
  <si>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</si>
  <si>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</si>
  <si>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</si>
  <si>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</si>
  <si>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</si>
  <si>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</si>
  <si>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</si>
  <si>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</si>
  <si>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</si>
  <si>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</si>
  <si>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</si>
  <si>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</si>
  <si>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</si>
  <si>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</si>
  <si>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</si>
  <si>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</si>
  <si>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</si>
  <si>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</si>
  <si>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</si>
  <si>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</si>
  <si>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</si>
  <si>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</si>
  <si>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</si>
  <si>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</si>
  <si>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</si>
  <si>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</si>
  <si>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</si>
  <si>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</si>
  <si>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</si>
  <si>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</si>
  <si>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</si>
  <si>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</si>
  <si>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</si>
  <si>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</si>
  <si>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</si>
  <si>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</si>
  <si>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</si>
  <si>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</si>
  <si>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</si>
  <si>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</si>
  <si>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</si>
  <si>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</si>
  <si>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</si>
  <si>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</si>
  <si>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</si>
  <si>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</si>
  <si>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</si>
  <si>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</si>
  <si>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</si>
  <si>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</si>
  <si>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</si>
  <si>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</si>
  <si>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</si>
  <si>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</si>
  <si>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</si>
  <si>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</si>
  <si>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</si>
  <si>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</si>
  <si>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</si>
  <si>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</si>
  <si>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</si>
  <si>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</si>
  <si>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</si>
  <si>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</si>
  <si>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</si>
  <si>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</si>
  <si>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</si>
  <si>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</si>
  <si>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</si>
  <si>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</si>
  <si>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</si>
  <si>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</si>
  <si>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</si>
  <si>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</si>
  <si>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</si>
  <si>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</si>
  <si>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</si>
  <si>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</si>
  <si>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</si>
  <si>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</si>
  <si>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</si>
  <si>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</si>
  <si>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</si>
  <si>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</si>
  <si>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</si>
  <si>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</si>
  <si>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</si>
  <si>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</si>
  <si>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</si>
  <si>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</si>
  <si>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</si>
  <si>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</si>
  <si>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</si>
  <si>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</si>
  <si>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</si>
  <si>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</si>
  <si>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</si>
  <si>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</si>
  <si>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</si>
  <si>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</si>
  <si>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</si>
  <si>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</si>
  <si>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</si>
  <si>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</si>
  <si>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</si>
  <si>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</si>
  <si>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</si>
  <si>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</si>
  <si>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</si>
  <si>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</si>
  <si>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</si>
  <si>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</si>
  <si>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</si>
  <si>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</si>
  <si>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</si>
  <si>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</si>
  <si>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</si>
  <si>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</si>
  <si>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</si>
  <si>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</si>
  <si>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</si>
  <si>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</si>
  <si>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</si>
  <si>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</si>
  <si>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</si>
  <si>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</si>
  <si>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</si>
  <si>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</si>
  <si>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</si>
  <si>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</si>
  <si>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</si>
  <si>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</si>
  <si>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</si>
  <si>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</si>
  <si>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</si>
  <si>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</si>
  <si>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</si>
  <si>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</si>
  <si>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</si>
  <si>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</si>
  <si>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</si>
  <si>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</si>
  <si>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</si>
  <si>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</si>
  <si>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</si>
  <si>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</si>
  <si>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</si>
  <si>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</si>
  <si>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</si>
  <si>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</si>
  <si>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</si>
  <si>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</si>
  <si>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</si>
  <si>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</si>
  <si>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</si>
  <si>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</si>
  <si>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</si>
  <si>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</si>
  <si>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</si>
  <si>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</si>
  <si>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</si>
  <si>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</si>
  <si>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</si>
  <si>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</si>
  <si>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</si>
  <si>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</si>
  <si>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</si>
  <si>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</si>
  <si>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</si>
  <si>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</si>
  <si>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</si>
  <si>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</si>
  <si>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</si>
  <si>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</si>
  <si>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</si>
  <si>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</si>
  <si>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</si>
  <si>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</si>
  <si>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</si>
  <si>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</si>
  <si>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</si>
  <si>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</si>
  <si>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</si>
  <si>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</si>
  <si>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</si>
  <si>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</si>
  <si>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</si>
  <si>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</si>
  <si>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</si>
  <si>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</si>
  <si>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</si>
  <si>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</si>
  <si>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</si>
  <si>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</si>
  <si>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</si>
  <si>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</si>
  <si>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</si>
  <si>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</si>
  <si>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</si>
  <si>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</si>
  <si>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</si>
  <si>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</si>
  <si>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</si>
  <si>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</si>
  <si>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</si>
  <si>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</si>
  <si>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</si>
  <si>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</si>
  <si>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</si>
  <si>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</si>
  <si>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</si>
  <si>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</si>
  <si>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</si>
  <si>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</si>
  <si>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</si>
  <si>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</si>
  <si>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</si>
  <si>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</si>
  <si>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</si>
  <si>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</si>
  <si>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</si>
  <si>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</si>
  <si>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</si>
  <si>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</si>
  <si>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</si>
  <si>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</si>
  <si>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</si>
  <si>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</si>
  <si>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</si>
  <si>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</si>
  <si>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</si>
  <si>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</si>
  <si>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</si>
  <si>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</si>
  <si>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</si>
  <si>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</si>
  <si>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</si>
  <si>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</si>
  <si>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</si>
  <si>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</si>
  <si>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</si>
  <si>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</si>
  <si>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</si>
  <si>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</si>
  <si>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</si>
  <si>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</si>
  <si>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</si>
  <si>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</si>
  <si>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</si>
  <si>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</si>
  <si>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</si>
  <si>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</si>
  <si>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</si>
  <si>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</si>
  <si>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</si>
  <si>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</si>
  <si>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</si>
  <si>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</si>
  <si>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</si>
  <si>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</si>
  <si>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</si>
  <si>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</si>
  <si>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</si>
  <si>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</si>
  <si>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</si>
  <si>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</si>
  <si>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</si>
  <si>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</si>
  <si>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</si>
  <si>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</si>
  <si>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</si>
  <si>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</si>
  <si>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</si>
  <si>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</si>
  <si>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</si>
  <si>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</si>
  <si>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</si>
  <si>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</si>
  <si>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</si>
  <si>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</si>
  <si>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</si>
  <si>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</si>
  <si>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</si>
  <si>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</si>
  <si>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</si>
  <si>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</si>
  <si>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</si>
  <si>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</si>
  <si>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</si>
  <si>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</si>
  <si>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</si>
  <si>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</si>
  <si>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</si>
  <si>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</si>
  <si>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</si>
  <si>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</si>
  <si>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</si>
  <si>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</si>
  <si>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</si>
  <si>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</si>
  <si>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</si>
  <si>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</si>
  <si>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</si>
  <si>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</si>
  <si>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</si>
  <si>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</si>
  <si>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</si>
  <si>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</si>
  <si>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</si>
  <si>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</si>
  <si>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</si>
  <si>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</si>
  <si>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</si>
  <si>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</si>
  <si>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</si>
  <si>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</si>
  <si>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</si>
  <si>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</si>
  <si>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</si>
  <si>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</si>
  <si>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</si>
  <si>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</si>
  <si>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</si>
  <si>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</si>
  <si>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</si>
  <si>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</si>
  <si>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</si>
  <si>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</si>
  <si>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</si>
  <si>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</si>
  <si>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</si>
  <si>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</si>
  <si>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</si>
  <si>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</si>
  <si>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</si>
  <si>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</si>
  <si>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</si>
  <si>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</si>
  <si>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</si>
  <si>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</si>
  <si>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</si>
  <si>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</si>
  <si>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</si>
  <si>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</si>
  <si>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</si>
  <si>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</si>
  <si>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</si>
  <si>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</si>
  <si>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</si>
  <si>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</si>
  <si>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</si>
  <si>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</si>
  <si>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</si>
  <si>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</si>
  <si>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</si>
  <si>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</si>
  <si>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</si>
  <si>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</si>
  <si>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</si>
  <si>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</si>
  <si>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</si>
  <si>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</si>
  <si>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</si>
  <si>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</si>
  <si>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</si>
  <si>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</si>
  <si>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</si>
  <si>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</si>
  <si>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</si>
  <si>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</si>
  <si>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</si>
  <si>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</si>
  <si>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</si>
  <si>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</si>
  <si>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</si>
  <si>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</si>
  <si>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</si>
  <si>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</si>
  <si>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</si>
  <si>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</si>
  <si>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</si>
  <si>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</si>
  <si>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</si>
  <si>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</si>
  <si>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</si>
  <si>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</si>
  <si>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</si>
  <si>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</si>
  <si>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</si>
  <si>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</si>
  <si>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</si>
  <si>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</si>
  <si>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</si>
  <si>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</si>
  <si>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</si>
  <si>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</si>
  <si>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</si>
  <si>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</si>
  <si>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</si>
  <si>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</si>
  <si>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</si>
  <si>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</si>
  <si>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</si>
  <si>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</si>
  <si>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</si>
  <si>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</si>
  <si>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</si>
  <si>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</si>
  <si>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</si>
  <si>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</si>
  <si>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</si>
  <si>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</si>
  <si>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</si>
  <si>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</si>
  <si>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</si>
  <si>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</si>
  <si>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</si>
  <si>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</si>
  <si>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</si>
  <si>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</si>
  <si>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</si>
  <si>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</si>
  <si>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</si>
  <si>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</si>
  <si>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</si>
  <si>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</si>
  <si>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</si>
  <si>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</si>
  <si>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</si>
  <si>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</si>
  <si>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</si>
  <si>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</si>
  <si>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</si>
  <si>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</si>
  <si>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</si>
  <si>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</si>
  <si>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</si>
  <si>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</si>
  <si>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</si>
  <si>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</si>
  <si>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</si>
  <si>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</si>
  <si>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</si>
  <si>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</si>
  <si>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</si>
  <si>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</si>
  <si>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</si>
  <si>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</si>
  <si>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</si>
  <si>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</si>
  <si>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</si>
  <si>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</si>
  <si>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</si>
  <si>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</si>
  <si>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</si>
  <si>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</si>
  <si>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</si>
  <si>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</si>
  <si>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</si>
  <si>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</si>
  <si>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</si>
  <si>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</si>
  <si>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</si>
  <si>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</si>
  <si>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</si>
  <si>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</si>
  <si>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</si>
  <si>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</si>
  <si>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</si>
  <si>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</si>
  <si>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</si>
  <si>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</si>
  <si>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</si>
  <si>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</si>
  <si>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</si>
  <si>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</si>
  <si>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</si>
  <si>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</si>
  <si>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</si>
  <si>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</si>
  <si>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</si>
  <si>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</si>
  <si>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</si>
  <si>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</si>
  <si>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</si>
  <si>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</si>
  <si>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</si>
  <si>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</si>
  <si>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</si>
  <si>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</si>
  <si>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</si>
  <si>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</si>
  <si>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</si>
  <si>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</si>
  <si>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</si>
  <si>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</si>
  <si>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</si>
  <si>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</si>
  <si>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</si>
  <si>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</si>
  <si>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</si>
  <si>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</si>
  <si>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</si>
  <si>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</si>
  <si>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</si>
  <si>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</si>
  <si>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</si>
  <si>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</si>
  <si>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</si>
  <si>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</si>
  <si>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</si>
  <si>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</si>
  <si>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</si>
  <si>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</si>
  <si>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</si>
  <si>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</si>
  <si>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</si>
  <si>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</si>
  <si>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</si>
  <si>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</si>
  <si>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</si>
  <si>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</si>
  <si>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</si>
  <si>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</si>
  <si>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</si>
  <si>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</si>
  <si>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</si>
  <si>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</si>
  <si>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</si>
  <si>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</si>
  <si>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</si>
  <si>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</si>
  <si>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</si>
  <si>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</si>
  <si>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</si>
  <si>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</si>
  <si>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</si>
  <si>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</si>
  <si>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</si>
  <si>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</si>
  <si>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</si>
  <si>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</si>
  <si>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</si>
  <si>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</si>
  <si>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</si>
  <si>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</si>
  <si>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</si>
  <si>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</si>
  <si>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</si>
  <si>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</si>
  <si>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</si>
  <si>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</si>
  <si>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</si>
  <si>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</si>
  <si>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</si>
  <si>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</si>
  <si>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</si>
  <si>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</si>
  <si>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</si>
  <si>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</si>
  <si>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</si>
  <si>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</si>
  <si>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</si>
  <si>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</si>
  <si>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</si>
  <si>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</si>
  <si>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</si>
  <si>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</si>
  <si>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</si>
  <si>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</si>
  <si>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</si>
  <si>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</si>
  <si>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</si>
  <si>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</si>
  <si>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</si>
  <si>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</si>
  <si>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</si>
  <si>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</si>
  <si>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</si>
  <si>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</si>
  <si>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</si>
  <si>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</si>
  <si>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</si>
  <si>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</si>
  <si>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</si>
  <si>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</si>
  <si>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</si>
  <si>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</si>
  <si>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</si>
  <si>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</si>
  <si>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</si>
  <si>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</si>
  <si>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</si>
  <si>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</si>
  <si>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</si>
  <si>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</si>
  <si>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</si>
  <si>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</si>
  <si>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</si>
  <si>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</si>
  <si>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</si>
  <si>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</si>
  <si>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</si>
  <si>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</si>
  <si>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</si>
  <si>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</si>
  <si>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</si>
  <si>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</si>
  <si>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</si>
  <si>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</si>
  <si>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</si>
  <si>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</si>
  <si>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</si>
  <si>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</si>
  <si>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</si>
  <si>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</si>
  <si>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</si>
  <si>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</si>
  <si>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</si>
  <si>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</si>
  <si>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</si>
  <si>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</si>
  <si>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</si>
  <si>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</si>
  <si>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</si>
  <si>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</si>
  <si>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</si>
  <si>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</si>
  <si>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</si>
  <si>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</si>
  <si>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</si>
  <si>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</si>
  <si>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</si>
  <si>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</si>
  <si>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</si>
  <si>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</si>
  <si>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</si>
  <si>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</si>
  <si>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</si>
  <si>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</si>
  <si>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</si>
  <si>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</si>
  <si>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</si>
  <si>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</si>
  <si>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</si>
  <si>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</si>
  <si>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</si>
  <si>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</si>
  <si>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</si>
  <si>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</si>
  <si>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</si>
  <si>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</si>
  <si>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</si>
  <si>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</si>
  <si>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</si>
  <si>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</si>
  <si>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</si>
  <si>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</si>
  <si>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</si>
  <si>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</si>
  <si>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</si>
  <si>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</si>
  <si>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</si>
  <si>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</si>
  <si>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</si>
  <si>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</si>
  <si>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</si>
  <si>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</si>
  <si>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</si>
  <si>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</si>
  <si>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</si>
  <si>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</si>
  <si>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</si>
  <si>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</si>
  <si>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</si>
  <si>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</si>
  <si>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</si>
  <si>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</si>
  <si>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</si>
  <si>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</si>
  <si>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</si>
  <si>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</si>
  <si>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</si>
  <si>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</si>
  <si>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</si>
  <si>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</si>
  <si>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</si>
  <si>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</si>
  <si>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</si>
  <si>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</si>
  <si>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</si>
  <si>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</si>
  <si>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</si>
  <si>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</si>
  <si>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</si>
  <si>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</si>
  <si>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</si>
  <si>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</si>
  <si>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</si>
  <si>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</si>
  <si>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</si>
  <si>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</si>
  <si>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</si>
  <si>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</si>
  <si>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</si>
  <si>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</si>
  <si>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</si>
  <si>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</si>
  <si>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</si>
  <si>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</si>
  <si>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</si>
  <si>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</si>
  <si>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</si>
  <si>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</si>
  <si>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</si>
  <si>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</si>
  <si>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</si>
  <si>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</si>
  <si>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</si>
  <si>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</si>
  <si>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</si>
  <si>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</si>
  <si>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</si>
  <si>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</si>
  <si>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</si>
  <si>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</si>
  <si>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</si>
  <si>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</si>
  <si>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</si>
  <si>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</si>
  <si>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</si>
  <si>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</si>
  <si>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</si>
  <si>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</si>
  <si>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</si>
  <si>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</si>
  <si>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</si>
  <si>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</si>
  <si>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</si>
  <si>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</si>
  <si>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</si>
  <si>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</si>
  <si>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</si>
  <si>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</si>
  <si>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</si>
  <si>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</si>
  <si>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</si>
  <si>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</si>
  <si>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</si>
  <si>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</si>
  <si>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</si>
  <si>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</si>
  <si>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</si>
  <si>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</si>
  <si>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</si>
  <si>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</si>
  <si>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</si>
  <si>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</si>
  <si>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</si>
  <si>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</si>
  <si>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</si>
  <si>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</si>
  <si>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</si>
  <si>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</si>
  <si>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</si>
  <si>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</si>
  <si>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</si>
  <si>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</si>
  <si>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</si>
  <si>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</si>
  <si>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</si>
  <si>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</si>
  <si>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</si>
  <si>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</si>
  <si>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</si>
  <si>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</si>
  <si>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</si>
  <si>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</si>
  <si>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</si>
  <si>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</si>
  <si>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</si>
  <si>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</si>
  <si>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</si>
  <si>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</si>
  <si>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</si>
  <si>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</si>
  <si>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</si>
  <si>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</si>
  <si>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</si>
  <si>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</si>
  <si>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</si>
  <si>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</si>
  <si>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</si>
  <si>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</si>
  <si>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</si>
  <si>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</si>
  <si>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</si>
  <si>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</si>
  <si>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</si>
  <si>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</si>
  <si>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</si>
  <si>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</si>
  <si>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</si>
  <si>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</si>
  <si>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</si>
  <si>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</si>
  <si>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</si>
  <si>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</si>
  <si>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</si>
  <si>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</si>
  <si>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</si>
  <si>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</si>
  <si>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</si>
  <si>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</si>
  <si>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</si>
  <si>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</si>
  <si>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</si>
  <si>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</si>
  <si>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</si>
  <si>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</si>
  <si>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</si>
  <si>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</si>
  <si>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</si>
  <si>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</si>
  <si>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</si>
  <si>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</si>
  <si>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</si>
  <si>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</si>
  <si>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</si>
  <si>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</si>
  <si>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</si>
  <si>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</si>
  <si>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</si>
  <si>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</si>
  <si>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</si>
  <si>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</si>
  <si>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</si>
  <si>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</si>
  <si>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</si>
  <si>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</si>
  <si>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</si>
  <si>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</si>
  <si>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</si>
  <si>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</si>
  <si>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</si>
  <si>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</si>
  <si>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</si>
  <si>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</si>
  <si>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</si>
  <si>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</si>
  <si>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</si>
  <si>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</si>
  <si>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</si>
  <si>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</si>
  <si>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</si>
  <si>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</si>
  <si>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</si>
  <si>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</si>
  <si>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</si>
  <si>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</si>
  <si>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</si>
  <si>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</si>
  <si>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</si>
  <si>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</si>
  <si>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</si>
  <si>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</si>
  <si>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</si>
  <si>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</si>
  <si>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</si>
  <si>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</si>
  <si>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</si>
  <si>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</si>
  <si>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</si>
  <si>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</si>
  <si>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</si>
  <si>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</si>
  <si>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</si>
  <si>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</si>
  <si>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</si>
  <si>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</si>
  <si>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</si>
  <si>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</si>
  <si>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</si>
  <si>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</si>
  <si>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</si>
  <si>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</si>
  <si>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</si>
  <si>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</si>
  <si>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</si>
  <si>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</si>
  <si>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</si>
  <si>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</si>
  <si>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</si>
  <si>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</si>
  <si>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</si>
  <si>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</si>
  <si>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</si>
  <si>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</si>
  <si>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</si>
  <si>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</si>
  <si>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</si>
  <si>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</si>
  <si>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</si>
  <si>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</si>
  <si>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</si>
  <si>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</si>
  <si>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</si>
  <si>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</si>
  <si>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</si>
  <si>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</si>
  <si>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</si>
  <si>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</si>
  <si>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</si>
  <si>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</si>
  <si>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</si>
  <si>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</si>
  <si>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</si>
  <si>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</si>
  <si>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</si>
  <si>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</si>
  <si>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</si>
  <si>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</si>
  <si>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</si>
  <si>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</si>
  <si>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</si>
  <si>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</si>
  <si>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</si>
  <si>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</si>
  <si>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</si>
  <si>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</si>
  <si>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</si>
  <si>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</si>
  <si>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</si>
  <si>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</si>
  <si>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</si>
  <si>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</si>
  <si>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</si>
  <si>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</si>
  <si>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</si>
  <si>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</si>
  <si>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</si>
  <si>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</si>
  <si>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</si>
  <si>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</si>
  <si>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</si>
  <si>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</si>
  <si>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</si>
  <si>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</si>
  <si>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</si>
  <si>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</si>
  <si>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</si>
  <si>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</si>
  <si>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</si>
  <si>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</si>
  <si>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</si>
  <si>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</si>
  <si>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</si>
  <si>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</si>
  <si>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</si>
  <si>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</si>
  <si>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</si>
  <si>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</si>
  <si>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</si>
  <si>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</si>
  <si>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</si>
  <si>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</si>
  <si>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</si>
  <si>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</si>
  <si>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</si>
  <si>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</si>
  <si>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</si>
  <si>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</si>
  <si>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</si>
  <si>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</si>
  <si>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</si>
  <si>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</si>
  <si>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</si>
  <si>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</si>
  <si>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</si>
  <si>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</si>
  <si>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</si>
  <si>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</si>
  <si>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</si>
  <si>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</si>
  <si>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</si>
  <si>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</si>
  <si>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</si>
  <si>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</si>
  <si>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</si>
  <si>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</si>
  <si>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</si>
  <si>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</si>
  <si>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</si>
  <si>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</si>
  <si>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</si>
  <si>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</si>
  <si>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</si>
  <si>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</si>
  <si>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</si>
  <si>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</si>
  <si>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</si>
  <si>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</si>
  <si>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</si>
  <si>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</si>
  <si>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</si>
  <si>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</si>
  <si>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</si>
  <si>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</si>
  <si>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</si>
  <si>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</si>
  <si>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</si>
  <si>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</si>
  <si>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</si>
  <si>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</si>
  <si>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</si>
  <si>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</si>
  <si>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</si>
  <si>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</si>
  <si>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</si>
  <si>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</si>
  <si>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</si>
  <si>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</si>
  <si>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</si>
  <si>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</si>
  <si>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</si>
  <si>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</si>
  <si>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</si>
  <si>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</si>
  <si>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</si>
  <si>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</si>
  <si>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</si>
  <si>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</si>
  <si>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</si>
  <si>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</si>
  <si>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</si>
  <si>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</si>
  <si>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</si>
  <si>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</si>
  <si>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</si>
  <si>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</si>
  <si>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</si>
  <si>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</si>
  <si>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</si>
  <si>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</si>
  <si>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</si>
  <si>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</si>
  <si>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</si>
  <si>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</si>
  <si>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</si>
  <si>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</si>
  <si>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</si>
  <si>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</si>
  <si>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</si>
  <si>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</si>
  <si>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</si>
  <si>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</si>
  <si>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</si>
  <si>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</si>
  <si>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</si>
  <si>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</si>
  <si>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</si>
  <si>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</si>
  <si>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</si>
  <si>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</si>
  <si>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</si>
  <si>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</si>
  <si>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</si>
  <si>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</si>
  <si>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</si>
  <si>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</si>
  <si>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</si>
  <si>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</si>
  <si>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</si>
  <si>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</si>
  <si>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</si>
  <si>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</si>
  <si>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</si>
  <si>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</si>
  <si>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</si>
  <si>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</si>
  <si>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</si>
  <si>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</si>
  <si>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</si>
  <si>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</si>
  <si>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</si>
  <si>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</si>
  <si>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</si>
  <si>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</si>
  <si>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</si>
  <si>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</si>
  <si>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</si>
  <si>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</si>
  <si>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</si>
  <si>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</si>
  <si>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</si>
  <si>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</si>
  <si>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</si>
  <si>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</si>
  <si>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</si>
  <si>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</si>
  <si>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</si>
  <si>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</si>
  <si>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</si>
  <si>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</si>
  <si>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</si>
  <si>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</si>
  <si>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</si>
  <si>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</si>
  <si>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</si>
  <si>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</si>
  <si>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</si>
  <si>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</si>
  <si>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</si>
  <si>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</si>
  <si>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</si>
  <si>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</si>
  <si>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</si>
  <si>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</si>
  <si>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</si>
  <si>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</si>
  <si>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</si>
  <si>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</si>
  <si>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</si>
  <si>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</si>
  <si>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</si>
  <si>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</si>
  <si>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</si>
  <si>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</si>
  <si>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</si>
  <si>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</si>
  <si>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</si>
  <si>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</si>
  <si>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</si>
  <si>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</si>
  <si>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</si>
  <si>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</si>
  <si>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</si>
  <si>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</si>
  <si>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</si>
  <si>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</si>
  <si>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</si>
  <si>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</si>
  <si>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</si>
  <si>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</si>
  <si>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</si>
  <si>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</si>
  <si>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</si>
  <si>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</si>
  <si>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</si>
  <si>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</si>
  <si>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</si>
  <si>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</si>
  <si>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</si>
  <si>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</si>
  <si>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</si>
  <si>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</si>
  <si>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</si>
  <si>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</si>
  <si>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</si>
  <si>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</si>
  <si>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</si>
  <si>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</si>
  <si>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</si>
  <si>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</si>
  <si>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</si>
  <si>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</si>
  <si>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</si>
  <si>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</si>
  <si>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</si>
  <si>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</si>
  <si>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</si>
  <si>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</si>
  <si>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</si>
  <si>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</si>
  <si>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</si>
  <si>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</si>
  <si>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</si>
  <si>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</si>
  <si>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</si>
  <si>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</si>
  <si>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</si>
  <si>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</si>
  <si>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</si>
  <si>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</si>
  <si>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</si>
  <si>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</si>
  <si>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</si>
  <si>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</si>
  <si>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</si>
  <si>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</si>
  <si>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</si>
  <si>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</si>
  <si>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</si>
  <si>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</si>
  <si>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</si>
  <si>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</si>
  <si>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</si>
  <si>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</si>
  <si>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</si>
  <si>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</si>
  <si>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</si>
  <si>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</si>
  <si>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</si>
  <si>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</si>
  <si>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</si>
  <si>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</si>
  <si>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</si>
  <si>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</si>
  <si>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</si>
  <si>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</si>
  <si>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</si>
  <si>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</si>
  <si>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</si>
  <si>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</si>
  <si>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</si>
  <si>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</si>
  <si>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</si>
  <si>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</si>
  <si>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</si>
  <si>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</si>
  <si>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</si>
  <si>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</si>
  <si>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</si>
  <si>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</si>
  <si>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</si>
  <si>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</si>
  <si>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</si>
  <si>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</si>
  <si>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</si>
  <si>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</si>
  <si>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</si>
  <si>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</si>
  <si>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</si>
  <si>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</si>
  <si>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</si>
  <si>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</si>
  <si>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</si>
  <si>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</si>
  <si>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</si>
  <si>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</si>
  <si>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</si>
  <si>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</si>
  <si>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</si>
  <si>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</si>
  <si>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</si>
  <si>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</si>
  <si>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</si>
  <si>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</si>
  <si>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</si>
  <si>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</si>
  <si>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</si>
  <si>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</si>
  <si>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</si>
  <si>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</si>
  <si>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</si>
  <si>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</si>
  <si>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</si>
  <si>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</si>
  <si>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</si>
  <si>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</si>
  <si>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</si>
  <si>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</si>
  <si>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</si>
  <si>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</si>
  <si>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</si>
  <si>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</si>
  <si>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</si>
  <si>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</si>
  <si>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</si>
  <si>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</si>
  <si>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</si>
  <si>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</si>
  <si>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</si>
  <si>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</si>
  <si>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</si>
  <si>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</si>
  <si>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</si>
  <si>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</si>
  <si>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</si>
  <si>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</si>
  <si>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</si>
  <si>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</si>
  <si>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</si>
  <si>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</si>
  <si>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</si>
  <si>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</si>
  <si>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</si>
  <si>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</si>
  <si>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</si>
  <si>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</si>
  <si>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</si>
  <si>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</si>
  <si>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</si>
  <si>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</si>
  <si>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</si>
  <si>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</si>
  <si>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</si>
  <si>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</si>
  <si>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</si>
  <si>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</si>
  <si>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</si>
  <si>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</si>
  <si>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</si>
  <si>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</si>
  <si>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</si>
  <si>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</si>
  <si>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</si>
  <si>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</si>
  <si>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</si>
  <si>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</si>
  <si>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</si>
  <si>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</si>
  <si>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</si>
  <si>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</si>
  <si>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</si>
  <si>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</si>
  <si>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</si>
  <si>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</si>
  <si>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</si>
  <si>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</si>
  <si>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</si>
  <si>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</si>
  <si>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</si>
  <si>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</si>
  <si>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</si>
  <si>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</si>
  <si>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</si>
  <si>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</si>
  <si>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</si>
  <si>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</si>
  <si>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</si>
  <si>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</si>
  <si>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</si>
  <si>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</si>
  <si>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</si>
  <si>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</si>
  <si>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</si>
  <si>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</si>
  <si>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</si>
  <si>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</si>
  <si>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</si>
  <si>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</si>
  <si>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</si>
  <si>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</si>
  <si>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</si>
  <si>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</si>
  <si>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</si>
  <si>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</si>
  <si>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</si>
  <si>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</si>
  <si>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</si>
  <si>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</si>
  <si>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</si>
  <si>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</si>
  <si>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</si>
  <si>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</si>
  <si>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</si>
  <si>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</si>
  <si>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</si>
  <si>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</si>
  <si>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</si>
  <si>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</si>
  <si>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</si>
  <si>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</si>
  <si>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</si>
  <si>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</si>
  <si>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</si>
  <si>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</si>
  <si>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</si>
  <si>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</si>
  <si>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</si>
  <si>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</si>
  <si>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</si>
  <si>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</si>
  <si>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</si>
  <si>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</si>
  <si>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</si>
  <si>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</si>
  <si>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</si>
  <si>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</si>
  <si>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</si>
  <si>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</si>
  <si>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</si>
  <si>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</si>
  <si>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</si>
  <si>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</si>
  <si>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</si>
  <si>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</si>
  <si>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</si>
  <si>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</si>
  <si>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</si>
  <si>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</si>
  <si>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</si>
  <si>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</si>
  <si>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</si>
  <si>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</si>
  <si>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</si>
  <si>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</si>
  <si>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</si>
  <si>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</si>
  <si>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</si>
  <si>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</si>
  <si>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</si>
  <si>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</si>
  <si>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</si>
  <si>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</si>
  <si>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</si>
  <si>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</si>
  <si>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</si>
  <si>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</si>
  <si>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</si>
  <si>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</si>
  <si>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</si>
  <si>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</si>
  <si>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</si>
  <si>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</si>
  <si>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</si>
  <si>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</si>
  <si>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</si>
  <si>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</si>
  <si>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</si>
  <si>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</si>
  <si>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</si>
  <si>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</si>
  <si>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</si>
  <si>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</si>
  <si>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</si>
  <si>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</si>
  <si>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</si>
  <si>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</si>
  <si>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</si>
  <si>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</si>
  <si>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</si>
  <si>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</si>
  <si>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</si>
  <si>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</si>
  <si>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</si>
  <si>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</si>
  <si>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</si>
  <si>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</si>
  <si>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</si>
  <si>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</si>
  <si>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</si>
  <si>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</si>
  <si>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</si>
  <si>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</si>
  <si>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</si>
  <si>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</si>
  <si>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</si>
  <si>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</si>
  <si>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</si>
  <si>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</si>
  <si>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</si>
  <si>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</si>
  <si>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</si>
  <si>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</si>
  <si>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</si>
  <si>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</si>
  <si>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</si>
  <si>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</si>
  <si>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</si>
  <si>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</si>
  <si>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</si>
  <si>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</si>
  <si>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</si>
  <si>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</si>
  <si>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</si>
  <si>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</si>
  <si>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</si>
  <si>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</si>
  <si>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</si>
  <si>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</si>
  <si>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</si>
  <si>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</si>
  <si>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</si>
  <si>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</si>
  <si>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</si>
  <si>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</si>
  <si>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</si>
  <si>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</si>
  <si>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</si>
  <si>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</si>
  <si>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</si>
  <si>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</si>
  <si>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</si>
  <si>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</si>
  <si>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</si>
  <si>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</si>
  <si>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</si>
  <si>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</si>
  <si>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</si>
  <si>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</si>
  <si>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</si>
  <si>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</si>
  <si>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</si>
  <si>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</si>
  <si>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</si>
  <si>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</si>
  <si>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</si>
  <si>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</si>
  <si>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</si>
  <si>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</si>
  <si>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</si>
  <si>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</si>
  <si>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</si>
  <si>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</si>
  <si>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</si>
  <si>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</si>
  <si>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</si>
  <si>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</si>
  <si>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</si>
  <si>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</si>
  <si>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</si>
  <si>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</si>
  <si>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</si>
  <si>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</si>
  <si>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</si>
  <si>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</si>
  <si>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</si>
  <si>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</si>
  <si>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</si>
  <si>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</si>
  <si>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</si>
  <si>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</si>
  <si>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</si>
  <si>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</si>
  <si>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</si>
  <si>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</si>
  <si>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</si>
  <si>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</si>
  <si>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</si>
  <si>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</si>
  <si>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</si>
  <si>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</si>
  <si>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</si>
  <si>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</si>
  <si>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</si>
  <si>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</si>
  <si>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</si>
  <si>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</si>
  <si>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</si>
  <si>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</si>
  <si>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</si>
  <si>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</si>
  <si>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</si>
  <si>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</si>
  <si>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</si>
  <si>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</si>
  <si>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</si>
  <si>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</si>
  <si>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</si>
  <si>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</si>
  <si>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</si>
  <si>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</si>
  <si>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</si>
  <si>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</si>
  <si>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</si>
  <si>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</si>
  <si>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</si>
  <si>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</si>
  <si>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</si>
  <si>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</si>
  <si>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</si>
  <si>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</si>
  <si>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</si>
  <si>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</si>
  <si>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</si>
  <si>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</si>
  <si>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</si>
  <si>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</si>
  <si>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</si>
  <si>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</si>
  <si>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</si>
  <si>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</si>
  <si>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</si>
  <si>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</si>
  <si>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</si>
  <si>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</si>
  <si>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</si>
  <si>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</si>
  <si>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</si>
  <si>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</si>
  <si>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</si>
  <si>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</si>
  <si>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</si>
  <si>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</si>
  <si>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</si>
  <si>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</si>
  <si>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</si>
  <si>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</si>
  <si>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</si>
  <si>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</si>
  <si>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</si>
  <si>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</si>
  <si>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</si>
  <si>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</si>
  <si>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</si>
  <si>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</si>
  <si>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</si>
  <si>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</si>
  <si>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</si>
  <si>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</si>
  <si>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</si>
  <si>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</si>
  <si>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</si>
  <si>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</si>
  <si>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</si>
  <si>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</si>
  <si>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</si>
  <si>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</si>
  <si>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</si>
  <si>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</si>
  <si>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</si>
  <si>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</si>
  <si>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</si>
  <si>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</si>
  <si>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</si>
  <si>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</si>
  <si>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</si>
  <si>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</si>
  <si>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</si>
  <si>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</si>
  <si>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</si>
  <si>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</si>
  <si>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</si>
  <si>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</si>
  <si>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</si>
  <si>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</si>
  <si>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</si>
  <si>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</si>
  <si>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</si>
  <si>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</si>
  <si>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</si>
  <si>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</si>
  <si>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</si>
  <si>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</si>
  <si>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</si>
  <si>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</si>
  <si>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</si>
  <si>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</si>
  <si>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</si>
  <si>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</si>
  <si>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</si>
  <si>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</si>
  <si>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</si>
  <si>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</si>
  <si>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</si>
  <si>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</si>
  <si>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</si>
  <si>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</si>
  <si>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</si>
  <si>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</si>
  <si>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</si>
  <si>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</si>
  <si>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</si>
  <si>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</si>
  <si>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</si>
  <si>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</si>
  <si>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</si>
  <si>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</si>
  <si>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</si>
  <si>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</si>
  <si>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</si>
  <si>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</si>
  <si>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</si>
  <si>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</si>
  <si>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</si>
  <si>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</si>
  <si>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</si>
  <si>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</si>
  <si>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</si>
  <si>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</si>
  <si>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</si>
  <si>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</si>
  <si>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</si>
  <si>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</si>
  <si>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</si>
  <si>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</si>
  <si>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</si>
  <si>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</si>
  <si>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</si>
  <si>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</si>
  <si>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</si>
  <si>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</si>
  <si>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</si>
  <si>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</si>
  <si>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</si>
  <si>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</si>
  <si>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</si>
  <si>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</si>
  <si>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</si>
  <si>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</si>
  <si>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</si>
  <si>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</si>
  <si>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</si>
  <si>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</si>
  <si>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</si>
  <si>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</si>
  <si>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</si>
  <si>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</si>
  <si>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</si>
  <si>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</si>
  <si>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</si>
  <si>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</si>
  <si>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</si>
  <si>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</si>
  <si>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</si>
  <si>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</si>
  <si>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</si>
  <si>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</si>
  <si>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</si>
  <si>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</si>
  <si>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</si>
  <si>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</si>
  <si>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</si>
  <si>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</si>
  <si>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</si>
  <si>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</si>
  <si>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</si>
  <si>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</si>
  <si>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</si>
  <si>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</si>
  <si>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</si>
  <si>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</si>
  <si>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</si>
  <si>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</si>
  <si>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</si>
  <si>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</si>
  <si>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</si>
  <si>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</si>
  <si>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</si>
  <si>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</si>
  <si>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</si>
  <si>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</si>
  <si>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</si>
  <si>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</si>
  <si>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</si>
  <si>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</si>
  <si>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</si>
  <si>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</si>
  <si>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</si>
  <si>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</si>
  <si>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</si>
  <si>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</si>
  <si>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</si>
  <si>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</si>
  <si>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</si>
  <si>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</si>
  <si>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</si>
  <si>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</si>
  <si>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</si>
  <si>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</si>
  <si>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</si>
  <si>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</si>
  <si>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</si>
  <si>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</si>
  <si>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</si>
  <si>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</si>
  <si>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</si>
  <si>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</si>
  <si>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</si>
  <si>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</si>
  <si>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</si>
  <si>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</si>
  <si>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</si>
  <si>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</si>
  <si>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</si>
  <si>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</si>
  <si>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</si>
  <si>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</si>
  <si>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</si>
  <si>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</si>
  <si>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</si>
  <si>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</si>
  <si>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</si>
  <si>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</si>
  <si>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</si>
  <si>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</si>
  <si>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</si>
  <si>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</si>
  <si>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</si>
  <si>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</si>
  <si>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</si>
  <si>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</si>
  <si>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</si>
  <si>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</si>
  <si>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</si>
  <si>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</si>
  <si>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</si>
  <si>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</si>
  <si>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</si>
  <si>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</si>
  <si>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</si>
  <si>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</si>
  <si>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</si>
  <si>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</si>
  <si>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</si>
  <si>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</si>
  <si>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</si>
  <si>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</si>
  <si>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</si>
  <si>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</si>
  <si>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</si>
  <si>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</si>
  <si>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</si>
  <si>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</si>
  <si>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</si>
  <si>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</si>
  <si>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</si>
  <si>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</si>
  <si>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</si>
  <si>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</si>
  <si>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</si>
  <si>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</si>
  <si>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</si>
  <si>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</si>
  <si>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</si>
  <si>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</si>
  <si>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</si>
  <si>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</si>
  <si>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</si>
  <si>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</si>
  <si>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</si>
  <si>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</si>
  <si>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</si>
  <si>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</si>
  <si>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</si>
  <si>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</si>
  <si>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</si>
  <si>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</si>
  <si>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</si>
  <si>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</si>
  <si>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</si>
  <si>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</si>
  <si>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</si>
  <si>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</si>
  <si>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</si>
  <si>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</si>
  <si>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</si>
  <si>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</si>
  <si>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</si>
  <si>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</si>
  <si>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</si>
  <si>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</si>
  <si>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</si>
  <si>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</si>
  <si>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</si>
  <si>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</si>
  <si>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</si>
  <si>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</si>
  <si>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</si>
  <si>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</si>
  <si>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</si>
  <si>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</si>
  <si>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</si>
  <si>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</si>
  <si>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</si>
  <si>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</si>
  <si>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</si>
  <si>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</si>
  <si>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</si>
  <si>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</si>
  <si>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</si>
  <si>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</si>
  <si>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</si>
  <si>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</si>
  <si>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</si>
  <si>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</si>
  <si>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</si>
  <si>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</si>
  <si>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</si>
  <si>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</si>
  <si>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</si>
  <si>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</si>
  <si>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</si>
  <si>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</si>
  <si>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</si>
  <si>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</si>
  <si>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</si>
  <si>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</si>
  <si>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</si>
  <si>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</si>
  <si>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</si>
  <si>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</si>
  <si>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</si>
  <si>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</si>
  <si>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</si>
  <si>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</si>
  <si>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</si>
  <si>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</si>
  <si>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</si>
  <si>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</si>
  <si>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</si>
  <si>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</si>
  <si>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</si>
  <si>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</si>
  <si>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</si>
  <si>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</si>
  <si>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</si>
  <si>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</si>
  <si>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</si>
  <si>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</si>
  <si>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</si>
  <si>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</si>
  <si>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</si>
  <si>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</si>
  <si>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</si>
  <si>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</si>
  <si>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</si>
  <si>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</si>
  <si>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</si>
  <si>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</si>
  <si>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</si>
  <si>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</si>
  <si>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</si>
  <si>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</si>
  <si>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</si>
  <si>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</si>
  <si>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</si>
  <si>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</si>
  <si>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</si>
  <si>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</si>
  <si>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</si>
  <si>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</si>
  <si>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</si>
  <si>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</si>
  <si>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</si>
  <si>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</si>
  <si>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</si>
  <si>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</si>
  <si>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</si>
  <si>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</si>
  <si>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</si>
  <si>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</si>
  <si>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</si>
  <si>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</si>
  <si>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</si>
  <si>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</si>
  <si>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</si>
  <si>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</si>
  <si>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</si>
  <si>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</si>
  <si>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</si>
  <si>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</si>
  <si>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</si>
  <si>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</si>
  <si>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</si>
  <si>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</si>
  <si>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</si>
  <si>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</si>
  <si>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</si>
  <si>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</si>
  <si>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</si>
  <si>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</si>
  <si>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</si>
  <si>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</si>
  <si>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</si>
  <si>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</si>
  <si>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</si>
  <si>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</si>
  <si>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</si>
  <si>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</si>
  <si>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</si>
  <si>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</si>
  <si>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</si>
  <si>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</si>
  <si>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</si>
  <si>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</si>
  <si>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</si>
  <si>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</si>
  <si>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</si>
  <si>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</si>
  <si>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</si>
  <si>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</si>
  <si>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</si>
  <si>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</si>
  <si>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</si>
  <si>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</si>
  <si>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</si>
  <si>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</si>
  <si>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</si>
  <si>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</si>
  <si>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</si>
  <si>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</si>
  <si>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</si>
  <si>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</si>
  <si>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</si>
  <si>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</si>
  <si>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</si>
  <si>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</si>
  <si>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</si>
  <si>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</si>
  <si>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</si>
  <si>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</si>
  <si>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</si>
  <si>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</si>
  <si>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</si>
  <si>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</si>
  <si>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</si>
  <si>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</si>
  <si>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</si>
  <si>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</si>
  <si>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</si>
  <si>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</si>
  <si>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</si>
  <si>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</si>
  <si>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</si>
  <si>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</si>
  <si>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</si>
  <si>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</si>
  <si>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</si>
  <si>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</si>
  <si>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</si>
  <si>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</si>
  <si>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</si>
  <si>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</si>
  <si>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</si>
  <si>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</si>
  <si>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</si>
  <si>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</si>
  <si>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</si>
  <si>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</si>
  <si>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</si>
  <si>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</si>
  <si>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</si>
  <si>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</si>
  <si>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</si>
  <si>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</si>
  <si>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</si>
  <si>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</si>
  <si>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</si>
  <si>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</si>
  <si>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</si>
  <si>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</si>
  <si>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</si>
  <si>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</si>
  <si>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</si>
  <si>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</si>
  <si>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</si>
  <si>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</si>
  <si>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</si>
  <si>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</si>
  <si>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</si>
  <si>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</si>
  <si>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</si>
  <si>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</si>
  <si>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</si>
  <si>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</si>
  <si>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</si>
  <si>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</si>
  <si>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</si>
  <si>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</si>
  <si>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</si>
  <si>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</si>
  <si>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</si>
  <si>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</si>
  <si>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</si>
  <si>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</si>
  <si>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</si>
  <si>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</si>
  <si>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</si>
  <si>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</si>
  <si>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</si>
  <si>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</si>
  <si>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</si>
  <si>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</si>
  <si>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</si>
  <si>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</si>
  <si>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</si>
  <si>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</si>
  <si>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</si>
  <si>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</si>
  <si>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</si>
  <si>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</si>
  <si>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</si>
  <si>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</si>
  <si>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</si>
  <si>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</si>
  <si>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</si>
  <si>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</si>
  <si>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</si>
  <si>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</si>
  <si>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</si>
  <si>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</si>
  <si>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</si>
  <si>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</si>
  <si>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</si>
  <si>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</si>
  <si>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</si>
  <si>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</si>
  <si>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</si>
  <si>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</si>
  <si>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</si>
  <si>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</si>
  <si>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</si>
  <si>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</si>
  <si>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</si>
  <si>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</si>
  <si>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</si>
  <si>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</si>
  <si>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</si>
  <si>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</si>
  <si>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</si>
  <si>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</si>
  <si>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</si>
  <si>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</si>
  <si>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</si>
  <si>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</si>
  <si>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</si>
  <si>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</si>
  <si>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</si>
  <si>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</si>
  <si>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</si>
  <si>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</si>
  <si>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</si>
  <si>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</si>
  <si>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</si>
  <si>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</si>
  <si>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</si>
  <si>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</si>
  <si>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</si>
  <si>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</si>
  <si>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</si>
  <si>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</si>
  <si>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</si>
  <si>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</si>
  <si>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</si>
  <si>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</si>
  <si>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</si>
  <si>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</si>
  <si>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</si>
  <si>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</si>
  <si>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</si>
  <si>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</si>
  <si>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</si>
  <si>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</si>
  <si>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</si>
  <si>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</si>
  <si>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</si>
  <si>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</si>
  <si>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</si>
  <si>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</si>
  <si>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</si>
  <si>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</si>
  <si>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</si>
  <si>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</si>
  <si>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</si>
  <si>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</si>
  <si>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</si>
  <si>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</si>
  <si>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</si>
  <si>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</si>
  <si>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</si>
  <si>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</si>
  <si>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</si>
  <si>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</si>
  <si>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</si>
  <si>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</si>
  <si>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</si>
  <si>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</si>
  <si>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</si>
  <si>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</si>
  <si>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</si>
  <si>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</si>
  <si>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</si>
  <si>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</si>
  <si>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</si>
  <si>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</si>
  <si>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</si>
  <si>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</si>
  <si>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</si>
  <si>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</si>
  <si>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</si>
  <si>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</si>
  <si>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</si>
  <si>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</si>
  <si>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</si>
  <si>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</si>
  <si>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</si>
  <si>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</si>
  <si>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</si>
  <si>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</si>
  <si>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</si>
  <si>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</si>
  <si>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</si>
  <si>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</si>
  <si>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</si>
  <si>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</si>
  <si>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</si>
  <si>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</si>
  <si>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</si>
  <si>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</si>
  <si>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</si>
  <si>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</si>
  <si>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</si>
  <si>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</si>
  <si>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</si>
  <si>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</si>
  <si>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</si>
  <si>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</si>
  <si>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</si>
  <si>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</si>
  <si>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</si>
  <si>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</si>
  <si>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</si>
  <si>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</si>
  <si>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</si>
  <si>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</si>
  <si>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</si>
  <si>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</si>
  <si>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</si>
  <si>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</si>
  <si>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</si>
  <si>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</si>
  <si>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</si>
  <si>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</si>
  <si>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</si>
  <si>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</si>
  <si>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</si>
  <si>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</si>
  <si>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</si>
  <si>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</si>
  <si>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</si>
  <si>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</si>
  <si>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</si>
  <si>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</si>
  <si>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</si>
  <si>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</si>
  <si>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</si>
  <si>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</si>
  <si>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</si>
  <si>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</si>
  <si>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</si>
  <si>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</si>
  <si>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</si>
  <si>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</si>
  <si>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</si>
  <si>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</si>
  <si>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</si>
  <si>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</si>
  <si>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</si>
  <si>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</si>
  <si>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</si>
  <si>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</si>
  <si>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</si>
  <si>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</si>
  <si>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</si>
  <si>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</si>
  <si>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</si>
  <si>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</si>
  <si>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</si>
  <si>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</si>
  <si>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</si>
  <si>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</si>
  <si>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</si>
  <si>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</si>
  <si>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</si>
  <si>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</si>
  <si>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</si>
  <si>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</si>
  <si>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</si>
  <si>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</si>
  <si>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</si>
  <si>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</si>
  <si>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</si>
  <si>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</si>
  <si>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</si>
  <si>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</si>
  <si>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</si>
  <si>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</si>
  <si>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</si>
  <si>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</si>
  <si>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</si>
  <si>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</si>
  <si>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</si>
  <si>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</si>
  <si>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</si>
  <si>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</si>
  <si>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</si>
  <si>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</si>
  <si>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</si>
  <si>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</si>
  <si>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</si>
  <si>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</si>
  <si>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</si>
  <si>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</si>
  <si>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</si>
  <si>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</si>
  <si>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</si>
  <si>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</si>
  <si>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</si>
  <si>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</si>
  <si>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</si>
  <si>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</si>
  <si>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</si>
  <si>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</si>
  <si>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</si>
  <si>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</si>
  <si>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</si>
  <si>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</si>
  <si>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</si>
  <si>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</si>
  <si>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</si>
  <si>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</si>
  <si>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</si>
  <si>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</si>
  <si>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</si>
  <si>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</si>
  <si>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</si>
  <si>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</si>
  <si>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</si>
  <si>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</si>
  <si>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</si>
  <si>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</si>
  <si>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</si>
  <si>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</si>
  <si>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</si>
  <si>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</si>
  <si>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</si>
  <si>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</si>
  <si>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</si>
  <si>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</si>
  <si>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</si>
  <si>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</si>
  <si>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</si>
  <si>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</si>
  <si>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</si>
  <si>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</si>
  <si>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</si>
  <si>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</si>
  <si>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</si>
  <si>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</si>
  <si>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</si>
  <si>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</si>
  <si>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</si>
  <si>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</si>
  <si>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</si>
  <si>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</si>
  <si>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</si>
  <si>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</si>
  <si>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</si>
  <si>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</si>
  <si>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</si>
  <si>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</si>
  <si>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</si>
  <si>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</si>
  <si>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</si>
  <si>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</si>
  <si>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</si>
  <si>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</si>
  <si>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</si>
  <si>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</si>
  <si>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</si>
  <si>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</si>
  <si>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</si>
  <si>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</si>
  <si>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</si>
  <si>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</si>
  <si>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</si>
  <si>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</si>
  <si>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</si>
  <si>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</si>
  <si>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</si>
  <si>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</si>
  <si>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</si>
  <si>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</si>
  <si>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</si>
  <si>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</si>
  <si>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</si>
  <si>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</si>
  <si>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</si>
  <si>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</si>
  <si>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</si>
  <si>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</si>
  <si>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</si>
  <si>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</si>
  <si>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</si>
  <si>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</si>
  <si>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</si>
  <si>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</si>
  <si>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</si>
  <si>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</si>
  <si>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</si>
  <si>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</si>
  <si>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</si>
  <si>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</si>
  <si>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</si>
  <si>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</si>
  <si>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</si>
  <si>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</si>
  <si>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</si>
  <si>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</si>
  <si>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</si>
  <si>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</si>
  <si>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</si>
  <si>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</si>
  <si>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</si>
  <si>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</si>
  <si>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</si>
  <si>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</si>
  <si>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</si>
  <si>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</si>
  <si>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</si>
  <si>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</si>
  <si>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</si>
  <si>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</si>
  <si>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</si>
  <si>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</si>
  <si>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</si>
  <si>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</si>
  <si>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</si>
  <si>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</si>
  <si>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</si>
  <si>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</si>
  <si>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</si>
  <si>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</si>
  <si>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</si>
  <si>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</si>
  <si>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</si>
  <si>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</si>
  <si>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</si>
  <si>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</si>
  <si>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</si>
  <si>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</si>
  <si>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</si>
  <si>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</si>
  <si>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</si>
  <si>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</si>
  <si>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</si>
  <si>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</si>
  <si>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</si>
  <si>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</si>
  <si>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</si>
  <si>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</si>
  <si>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</si>
  <si>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</si>
  <si>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</si>
  <si>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</si>
  <si>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</si>
  <si>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</si>
  <si>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</si>
  <si>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</si>
  <si>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</si>
  <si>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</si>
  <si>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</si>
  <si>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</si>
  <si>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</si>
  <si>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</si>
  <si>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</si>
  <si>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</si>
  <si>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</si>
  <si>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</si>
  <si>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</si>
  <si>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</si>
  <si>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</si>
  <si>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</si>
  <si>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</si>
  <si>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</si>
  <si>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</si>
  <si>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</si>
  <si>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</si>
  <si>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</si>
  <si>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</si>
  <si>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</si>
  <si>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</si>
  <si>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</si>
  <si>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</si>
  <si>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</si>
  <si>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</si>
  <si>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</si>
  <si>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</si>
  <si>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</si>
  <si>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</si>
  <si>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</si>
  <si>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</si>
  <si>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</si>
  <si>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</si>
  <si>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</si>
  <si>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</si>
  <si>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</si>
  <si>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</si>
  <si>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</si>
  <si>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</si>
  <si>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</si>
  <si>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</si>
  <si>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</si>
  <si>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</si>
  <si>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</si>
  <si>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</si>
  <si>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</si>
  <si>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</si>
  <si>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</si>
  <si>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</si>
  <si>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</si>
  <si>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</si>
  <si>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</si>
  <si>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</si>
  <si>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</si>
  <si>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</si>
  <si>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</si>
  <si>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</si>
  <si>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</si>
  <si>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</si>
  <si>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</si>
  <si>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</si>
  <si>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</si>
  <si>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</si>
  <si>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</si>
  <si>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</si>
  <si>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</si>
  <si>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</si>
  <si>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</si>
  <si>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</si>
  <si>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</si>
  <si>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</si>
  <si>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</si>
  <si>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</si>
  <si>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</si>
  <si>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</si>
  <si>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</si>
  <si>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</si>
  <si>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</si>
  <si>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</si>
  <si>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</si>
  <si>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</si>
  <si>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</si>
  <si>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</si>
  <si>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</si>
  <si>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</si>
  <si>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</si>
  <si>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</si>
  <si>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</si>
  <si>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</si>
  <si>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</si>
  <si>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</si>
  <si>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</si>
  <si>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</si>
  <si>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</si>
  <si>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</si>
  <si>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</si>
  <si>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</si>
  <si>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</si>
  <si>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</si>
  <si>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</si>
  <si>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</si>
  <si>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</si>
  <si>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</si>
  <si>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</si>
  <si>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</si>
  <si>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</si>
  <si>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</si>
  <si>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</si>
  <si>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</si>
  <si>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</si>
  <si>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</si>
  <si>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</si>
  <si>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</si>
  <si>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</si>
  <si>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</si>
  <si>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</si>
  <si>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</si>
  <si>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</si>
  <si>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</si>
  <si>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</si>
  <si>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</si>
  <si>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</si>
  <si>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</si>
  <si>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</si>
  <si>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</si>
  <si>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</si>
  <si>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</si>
  <si>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</si>
  <si>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</si>
  <si>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</si>
  <si>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</si>
  <si>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</si>
  <si>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</si>
  <si>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</si>
  <si>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</si>
  <si>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</si>
  <si>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</si>
  <si>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</si>
  <si>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</si>
  <si>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</si>
  <si>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</si>
  <si>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</si>
  <si>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</si>
  <si>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</si>
  <si>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</si>
  <si>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</si>
  <si>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</si>
  <si>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</si>
  <si>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</si>
  <si>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</si>
  <si>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</si>
  <si>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</si>
  <si>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</si>
  <si>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</si>
  <si>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</si>
  <si>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</si>
  <si>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</si>
  <si>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</si>
  <si>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</si>
  <si>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</si>
  <si>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</si>
  <si>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</si>
  <si>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</si>
  <si>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</si>
  <si>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</si>
  <si>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</si>
  <si>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</si>
  <si>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</si>
  <si>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</si>
  <si>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</si>
  <si>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</si>
  <si>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</si>
  <si>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</si>
  <si>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</si>
  <si>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</si>
  <si>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</si>
  <si>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</si>
  <si>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</si>
  <si>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</si>
  <si>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</si>
  <si>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</si>
  <si>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</si>
  <si>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</si>
  <si>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</si>
  <si>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</si>
  <si>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</si>
  <si>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</si>
  <si>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</si>
  <si>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</si>
  <si>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</si>
  <si>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</si>
  <si>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</si>
  <si>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</si>
  <si>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</si>
  <si>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</si>
  <si>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</si>
  <si>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</si>
  <si>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</si>
  <si>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</si>
  <si>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</si>
  <si>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</si>
  <si>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</si>
  <si>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</si>
  <si>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</si>
  <si>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</si>
  <si>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</si>
  <si>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</si>
  <si>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</si>
  <si>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</si>
  <si>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</si>
  <si>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</si>
  <si>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</si>
  <si>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</si>
  <si>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</si>
  <si>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</si>
  <si>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</si>
  <si>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</si>
  <si>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</si>
  <si>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</si>
  <si>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</si>
  <si>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</si>
  <si>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</si>
  <si>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</si>
  <si>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</si>
  <si>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</si>
  <si>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</si>
  <si>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</si>
  <si>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</si>
  <si>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</si>
  <si>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</si>
  <si>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</si>
  <si>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</si>
  <si>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</si>
  <si>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</si>
  <si>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</si>
  <si>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</si>
  <si>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</si>
  <si>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</si>
  <si>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</si>
  <si>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</si>
  <si>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</si>
  <si>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</si>
  <si>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</si>
  <si>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</si>
  <si>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</si>
  <si>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</si>
  <si>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</si>
  <si>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</si>
  <si>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</si>
  <si>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</si>
  <si>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</si>
  <si>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</si>
  <si>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</si>
  <si>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</si>
  <si>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</si>
  <si>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</si>
  <si>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</si>
  <si>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</si>
  <si>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</si>
  <si>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</si>
  <si>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</si>
  <si>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</si>
  <si>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</si>
  <si>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</si>
  <si>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</si>
  <si>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</si>
  <si>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</si>
  <si>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</si>
  <si>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</si>
  <si>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</si>
  <si>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</si>
  <si>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</si>
  <si>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</si>
  <si>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</si>
  <si>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</si>
  <si>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</si>
  <si>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</si>
  <si>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</si>
  <si>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</si>
  <si>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</si>
  <si>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</si>
  <si>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</si>
  <si>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</si>
  <si>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</si>
  <si>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</si>
  <si>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</si>
  <si>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</si>
  <si>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</si>
  <si>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</si>
  <si>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</si>
  <si>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</si>
  <si>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</si>
  <si>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</si>
  <si>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</si>
  <si>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</si>
  <si>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</si>
  <si>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</si>
  <si>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</si>
  <si>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</si>
  <si>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</si>
  <si>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</si>
  <si>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</si>
  <si>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</si>
  <si>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</si>
  <si>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</si>
  <si>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</si>
  <si>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</si>
  <si>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</si>
  <si>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</si>
  <si>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</si>
  <si>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</si>
  <si>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</si>
  <si>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</si>
  <si>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</si>
  <si>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</si>
  <si>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</si>
  <si>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</si>
  <si>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</si>
  <si>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</si>
  <si>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</si>
  <si>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</si>
  <si>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</si>
  <si>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</si>
  <si>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</si>
  <si>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</si>
  <si>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</si>
  <si>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</si>
  <si>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</si>
  <si>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</si>
  <si>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</si>
  <si>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</si>
  <si>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</si>
  <si>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</si>
  <si>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</si>
  <si>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</si>
  <si>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</si>
  <si>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</si>
  <si>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</si>
  <si>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</si>
  <si>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</si>
  <si>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</si>
  <si>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</si>
  <si>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</si>
  <si>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</si>
  <si>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</si>
  <si>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</si>
  <si>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</si>
  <si>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</si>
  <si>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</si>
  <si>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</si>
  <si>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</si>
  <si>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</si>
  <si>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</si>
  <si>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</si>
  <si>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</si>
  <si>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</si>
  <si>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</si>
  <si>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</si>
  <si>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</si>
  <si>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</si>
  <si>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</si>
  <si>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</si>
  <si>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</si>
  <si>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</si>
  <si>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</si>
  <si>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</si>
  <si>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</si>
  <si>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</si>
  <si>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</si>
  <si>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</si>
  <si>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</si>
  <si>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</si>
  <si>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</si>
  <si>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</si>
  <si>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</si>
  <si>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</si>
  <si>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</si>
  <si>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</si>
  <si>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</si>
  <si>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</si>
  <si>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</si>
  <si>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</si>
  <si>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</si>
  <si>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</si>
  <si>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</si>
  <si>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</si>
  <si>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</si>
  <si>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</si>
  <si>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</si>
  <si>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</si>
  <si>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</si>
  <si>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</si>
  <si>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</si>
  <si>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</si>
  <si>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</si>
  <si>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</si>
  <si>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</si>
  <si>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</si>
  <si>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</si>
  <si>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</si>
  <si>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</si>
  <si>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</si>
  <si>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</si>
  <si>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</si>
  <si>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</si>
  <si>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</si>
  <si>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</si>
  <si>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</si>
  <si>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</si>
  <si>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</si>
  <si>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</si>
  <si>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</si>
  <si>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</si>
  <si>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</si>
  <si>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</si>
  <si>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</si>
  <si>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</si>
  <si>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</si>
  <si>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</si>
  <si>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</si>
  <si>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</si>
  <si>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</si>
  <si>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</si>
  <si>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</si>
  <si>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</si>
  <si>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</si>
  <si>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</si>
  <si>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</si>
  <si>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</si>
  <si>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</si>
  <si>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</si>
  <si>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</si>
  <si>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</si>
  <si>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</si>
  <si>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</si>
  <si>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</si>
  <si>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</si>
  <si>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</si>
  <si>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</si>
  <si>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</si>
  <si>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</si>
  <si>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</si>
  <si>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</si>
  <si>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</si>
  <si>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</si>
  <si>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</si>
  <si>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</si>
  <si>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</si>
  <si>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</si>
  <si>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</si>
  <si>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</si>
  <si>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</si>
  <si>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</si>
  <si>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</si>
  <si>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</si>
  <si>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</si>
  <si>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</si>
  <si>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</si>
  <si>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</si>
  <si>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</si>
  <si>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</si>
  <si>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</si>
  <si>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</si>
  <si>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</si>
  <si>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</si>
  <si>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</si>
  <si>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</si>
  <si>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</si>
  <si>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</si>
  <si>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</si>
  <si>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</si>
  <si>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</si>
  <si>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</si>
  <si>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</si>
  <si>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</si>
  <si>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</si>
  <si>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</si>
  <si>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</si>
  <si>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</si>
  <si>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</si>
  <si>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</si>
  <si>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</si>
  <si>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</si>
  <si>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</si>
  <si>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</si>
  <si>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</si>
  <si>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</si>
  <si>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</si>
  <si>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</si>
  <si>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</si>
  <si>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</si>
  <si>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</si>
  <si>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</si>
  <si>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</si>
  <si>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</si>
  <si>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</si>
  <si>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</si>
  <si>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</si>
  <si>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</si>
  <si>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</si>
  <si>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</si>
  <si>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</si>
  <si>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</si>
  <si>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</si>
  <si>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</si>
  <si>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</si>
  <si>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</si>
  <si>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</si>
  <si>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</si>
  <si>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</si>
  <si>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</si>
  <si>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</si>
  <si>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</si>
  <si>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</si>
  <si>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</si>
  <si>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</si>
  <si>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</si>
  <si>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</si>
  <si>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</si>
  <si>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</si>
  <si>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</si>
  <si>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</si>
  <si>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</si>
  <si>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</si>
  <si>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</si>
  <si>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</si>
  <si>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</si>
  <si>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</si>
  <si>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</si>
  <si>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</si>
  <si>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</si>
  <si>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</si>
  <si>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</si>
  <si>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</si>
  <si>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</si>
  <si>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</si>
  <si>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</si>
  <si>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</si>
  <si>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</si>
  <si>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</si>
  <si>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</si>
  <si>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</si>
  <si>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</si>
  <si>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</si>
  <si>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</si>
  <si>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</si>
  <si>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</si>
  <si>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</si>
  <si>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</si>
  <si>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</si>
  <si>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</si>
  <si>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</si>
  <si>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</si>
  <si>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</si>
  <si>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</si>
  <si>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</si>
  <si>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</si>
  <si>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</si>
  <si>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</si>
  <si>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</si>
  <si>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</si>
  <si>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</si>
  <si>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</si>
  <si>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</si>
  <si>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</si>
  <si>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</si>
  <si>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</si>
  <si>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</si>
  <si>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</si>
  <si>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</si>
  <si>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</si>
  <si>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</si>
  <si>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</si>
  <si>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</si>
  <si>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</si>
  <si>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</si>
  <si>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</si>
  <si>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</si>
  <si>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</si>
  <si>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</si>
  <si>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</si>
  <si>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</si>
  <si>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</si>
  <si>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</si>
  <si>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</si>
  <si>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</si>
  <si>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</si>
  <si>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</si>
  <si>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</si>
  <si>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</si>
  <si>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</si>
  <si>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</si>
  <si>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</si>
  <si>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</si>
  <si>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</si>
  <si>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</si>
  <si>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</si>
  <si>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</si>
  <si>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</si>
  <si>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</si>
  <si>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</si>
  <si>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</si>
  <si>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</si>
  <si>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</si>
  <si>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</si>
  <si>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</si>
  <si>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</si>
  <si>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</si>
  <si>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</si>
  <si>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</si>
  <si>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</si>
  <si>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</si>
  <si>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</si>
  <si>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</si>
  <si>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</si>
  <si>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</si>
  <si>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</si>
  <si>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</si>
  <si>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</si>
  <si>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</si>
  <si>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</si>
  <si>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</si>
  <si>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</si>
  <si>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</si>
  <si>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</si>
  <si>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</si>
  <si>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</si>
  <si>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</si>
  <si>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</si>
  <si>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</si>
  <si>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</si>
  <si>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</si>
  <si>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</si>
  <si>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</si>
  <si>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</si>
  <si>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</si>
  <si>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</si>
  <si>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</si>
  <si>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</si>
  <si>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</si>
  <si>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</si>
  <si>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</si>
  <si>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</si>
  <si>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</si>
  <si>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</si>
  <si>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</si>
  <si>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</si>
  <si>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</si>
  <si>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</si>
  <si>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</si>
  <si>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</si>
  <si>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</si>
  <si>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</si>
  <si>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</si>
  <si>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</si>
  <si>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</si>
  <si>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</si>
  <si>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</si>
  <si>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</si>
  <si>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</si>
  <si>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</si>
  <si>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</si>
  <si>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</si>
  <si>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</si>
  <si>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</si>
  <si>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</si>
  <si>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</si>
  <si>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</si>
  <si>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</si>
  <si>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</si>
  <si>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</si>
  <si>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</si>
  <si>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</si>
  <si>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</si>
  <si>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</si>
  <si>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</si>
  <si>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</si>
  <si>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</si>
  <si>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</si>
  <si>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</si>
  <si>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</si>
  <si>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</si>
  <si>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</si>
  <si>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</si>
  <si>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</si>
  <si>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</si>
  <si>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</si>
  <si>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</si>
  <si>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</si>
  <si>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</si>
  <si>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</si>
  <si>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</si>
  <si>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</si>
  <si>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</si>
  <si>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</si>
  <si>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</si>
  <si>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</si>
  <si>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</si>
  <si>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</si>
  <si>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</si>
  <si>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</si>
  <si>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</si>
  <si>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</si>
  <si>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</si>
  <si>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</si>
  <si>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</si>
  <si>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</si>
  <si>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</si>
  <si>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</si>
  <si>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</si>
  <si>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</si>
  <si>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</si>
  <si>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</si>
  <si>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</si>
  <si>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</si>
  <si>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</si>
  <si>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</si>
  <si>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</si>
  <si>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</si>
  <si>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</si>
  <si>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</si>
  <si>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</si>
  <si>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</si>
  <si>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</si>
  <si>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</si>
  <si>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</si>
  <si>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</si>
  <si>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</si>
  <si>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</si>
  <si>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</si>
  <si>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</si>
  <si>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</si>
  <si>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</si>
  <si>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</si>
  <si>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</si>
  <si>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</si>
  <si>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</si>
  <si>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</si>
  <si>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</si>
  <si>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</si>
  <si>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</si>
  <si>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</si>
  <si>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</si>
  <si>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</si>
  <si>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</si>
  <si>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</si>
  <si>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</si>
  <si>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</si>
  <si>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</si>
  <si>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</si>
  <si>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</si>
  <si>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</si>
  <si>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</si>
  <si>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</si>
  <si>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</si>
  <si>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</si>
  <si>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</si>
  <si>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</si>
  <si>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</si>
  <si>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</si>
  <si>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</si>
  <si>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</si>
  <si>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</si>
  <si>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</si>
  <si>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</si>
  <si>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</si>
  <si>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</si>
  <si>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</si>
  <si>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</si>
  <si>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</si>
  <si>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</si>
  <si>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</si>
  <si>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</si>
  <si>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</si>
  <si>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</si>
  <si>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</si>
  <si>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</si>
  <si>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</si>
  <si>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</si>
  <si>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</si>
  <si>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</si>
  <si>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</si>
  <si>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</si>
  <si>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</si>
  <si>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</si>
  <si>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</si>
  <si>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</si>
  <si>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</si>
  <si>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</si>
  <si>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</si>
  <si>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</si>
  <si>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</si>
  <si>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</si>
  <si>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</si>
  <si>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</si>
  <si>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</si>
  <si>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</si>
  <si>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</si>
  <si>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</si>
  <si>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</si>
  <si>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</si>
  <si>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</si>
  <si>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</si>
  <si>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</si>
  <si>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</si>
  <si>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</si>
  <si>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</si>
  <si>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</si>
  <si>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</si>
  <si>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</si>
  <si>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</si>
  <si>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</si>
  <si>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</si>
  <si>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</si>
  <si>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</si>
  <si>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</si>
  <si>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</si>
  <si>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</si>
  <si>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</si>
  <si>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</si>
  <si>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</si>
  <si>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</si>
  <si>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</si>
  <si>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</si>
  <si>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</si>
  <si>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</si>
  <si>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</si>
  <si>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</si>
  <si>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</si>
  <si>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</si>
  <si>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</si>
  <si>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</si>
  <si>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</si>
  <si>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</si>
  <si>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</si>
  <si>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</si>
  <si>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</si>
  <si>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</si>
  <si>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</si>
  <si>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</si>
  <si>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</si>
  <si>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</si>
  <si>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</si>
  <si>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</si>
  <si>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</si>
  <si>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</si>
  <si>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</si>
  <si>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</si>
  <si>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</si>
  <si>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</si>
  <si>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</si>
  <si>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</si>
  <si>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</si>
  <si>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</si>
  <si>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</si>
  <si>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</si>
  <si>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</si>
  <si>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</si>
  <si>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</si>
  <si>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</si>
  <si>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</si>
  <si>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</si>
  <si>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</si>
  <si>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</si>
  <si>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</si>
  <si>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</si>
  <si>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</si>
  <si>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</si>
  <si>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</si>
  <si>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</si>
  <si>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</si>
  <si>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</si>
  <si>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</si>
  <si>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</si>
  <si>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</si>
  <si>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</si>
  <si>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</si>
  <si>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</si>
  <si>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</si>
  <si>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</si>
  <si>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</si>
  <si>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</si>
  <si>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</si>
  <si>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</si>
  <si>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</si>
  <si>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</si>
  <si>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</si>
  <si>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</si>
  <si>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</si>
  <si>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</si>
  <si>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</si>
  <si>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</si>
  <si>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</si>
  <si>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</si>
  <si>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</si>
  <si>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</si>
  <si>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</si>
  <si>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</si>
  <si>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</si>
  <si>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</si>
  <si>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</si>
  <si>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</si>
  <si>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</si>
  <si>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</si>
  <si>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</si>
  <si>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</si>
  <si>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</si>
  <si>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</si>
  <si>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</si>
  <si>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</si>
  <si>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</si>
  <si>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</si>
  <si>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</si>
  <si>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</si>
  <si>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</si>
  <si>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</si>
  <si>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</si>
  <si>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</si>
  <si>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</si>
  <si>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</si>
  <si>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</si>
  <si>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</si>
  <si>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</si>
  <si>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</si>
  <si>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</si>
  <si>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</si>
  <si>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</si>
  <si>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</si>
  <si>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</si>
  <si>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</si>
  <si>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</si>
  <si>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</si>
  <si>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</si>
  <si>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</si>
  <si>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</si>
  <si>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</si>
  <si>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</si>
  <si>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</si>
  <si>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</si>
  <si>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</si>
  <si>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</si>
  <si>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</si>
  <si>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</si>
  <si>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</si>
  <si>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</si>
  <si>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</si>
  <si>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</si>
  <si>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</si>
  <si>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</si>
  <si>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</si>
  <si>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</si>
  <si>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</si>
  <si>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</si>
  <si>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</si>
  <si>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</si>
  <si>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</si>
  <si>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</si>
  <si>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</si>
  <si>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</si>
  <si>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</si>
  <si>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</si>
  <si>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</si>
  <si>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</si>
  <si>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</si>
  <si>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</si>
  <si>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</si>
  <si>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</si>
  <si>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</si>
  <si>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</si>
  <si>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</si>
  <si>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</si>
  <si>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</si>
  <si>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</si>
  <si>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</si>
  <si>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</si>
  <si>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</si>
  <si>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</si>
  <si>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</si>
  <si>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</si>
  <si>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</si>
  <si>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</si>
  <si>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</si>
  <si>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</si>
  <si>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</si>
  <si>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</si>
  <si>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</si>
  <si>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</si>
  <si>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</si>
  <si>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</si>
  <si>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</si>
  <si>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</si>
  <si>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</si>
  <si>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</si>
  <si>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</si>
  <si>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</si>
  <si>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</si>
  <si>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</si>
  <si>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</si>
  <si>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</si>
  <si>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</si>
  <si>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</si>
  <si>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</si>
  <si>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</si>
  <si>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</si>
  <si>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</si>
  <si>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</si>
  <si>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</si>
  <si>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</si>
  <si>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</si>
  <si>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</si>
  <si>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</si>
  <si>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</si>
  <si>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</si>
  <si>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</si>
  <si>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</si>
  <si>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</si>
  <si>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</si>
  <si>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</si>
  <si>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</si>
  <si>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</si>
  <si>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</si>
  <si>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</si>
  <si>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</si>
  <si>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</si>
  <si>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</si>
  <si>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</si>
  <si>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</si>
  <si>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</si>
  <si>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</si>
  <si>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</si>
  <si>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</si>
  <si>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</si>
  <si>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</si>
  <si>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</si>
  <si>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</si>
  <si>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</si>
  <si>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</si>
  <si>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</si>
  <si>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</si>
  <si>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</si>
  <si>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</si>
  <si>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</si>
  <si>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</si>
  <si>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</si>
  <si>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</si>
  <si>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</si>
  <si>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</si>
  <si>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</si>
  <si>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</si>
  <si>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</si>
  <si>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</si>
  <si>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</si>
  <si>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</si>
  <si>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</si>
  <si>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</si>
  <si>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</si>
  <si>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</si>
  <si>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</si>
  <si>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</si>
  <si>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</si>
  <si>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</si>
  <si>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</si>
  <si>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</si>
  <si>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</si>
  <si>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</si>
  <si>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</si>
  <si>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</si>
  <si>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</si>
  <si>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</si>
  <si>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</si>
  <si>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</si>
  <si>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</si>
  <si>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</si>
  <si>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</si>
  <si>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</si>
  <si>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</si>
  <si>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</si>
  <si>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</si>
  <si>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</si>
  <si>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</si>
  <si>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</si>
  <si>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</si>
  <si>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</si>
  <si>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</si>
  <si>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</si>
  <si>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</si>
  <si>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</si>
  <si>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</si>
  <si>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</si>
  <si>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</si>
  <si>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</si>
  <si>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</si>
  <si>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</si>
  <si>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</si>
  <si>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</si>
  <si>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</si>
  <si>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</si>
  <si>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</si>
  <si>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</si>
  <si>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</si>
  <si>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</si>
  <si>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</si>
  <si>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</si>
  <si>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</si>
  <si>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</si>
  <si>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</si>
  <si>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</si>
  <si>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</si>
  <si>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</si>
  <si>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</si>
  <si>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</si>
  <si>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</si>
  <si>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</si>
  <si>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</si>
  <si>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</si>
  <si>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</si>
  <si>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</si>
  <si>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</si>
  <si>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</si>
  <si>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</si>
  <si>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</si>
  <si>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</si>
  <si>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</si>
  <si>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</si>
  <si>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</si>
  <si>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</si>
  <si>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</si>
  <si>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</si>
  <si>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</si>
  <si>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</si>
  <si>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</si>
  <si>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</si>
  <si>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</si>
  <si>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</si>
  <si>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</si>
  <si>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</si>
  <si>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</si>
  <si>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</si>
  <si>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</si>
  <si>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</si>
  <si>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</si>
  <si>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</si>
  <si>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</si>
  <si>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</si>
  <si>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</si>
  <si>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</si>
  <si>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</si>
  <si>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</si>
  <si>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</si>
  <si>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</si>
  <si>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</si>
  <si>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</si>
  <si>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</si>
  <si>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</si>
  <si>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</si>
  <si>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</si>
  <si>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</si>
  <si>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</si>
  <si>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</si>
  <si>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</si>
  <si>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</si>
  <si>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</si>
  <si>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</si>
  <si>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</si>
  <si>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</si>
  <si>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</si>
  <si>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</si>
  <si>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</si>
  <si>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</si>
  <si>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</si>
  <si>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</si>
  <si>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</si>
  <si>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</si>
  <si>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</si>
  <si>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</si>
  <si>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</si>
  <si>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</si>
  <si>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</si>
  <si>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</si>
  <si>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</si>
  <si>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</si>
  <si>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</si>
  <si>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</si>
  <si>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</si>
  <si>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</si>
  <si>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</si>
  <si>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</si>
  <si>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</si>
  <si>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</si>
  <si>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</si>
  <si>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</si>
  <si>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</si>
  <si>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</si>
  <si>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</si>
  <si>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</si>
  <si>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</si>
  <si>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</si>
  <si>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</si>
  <si>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</si>
  <si>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</si>
  <si>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</si>
  <si>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</si>
  <si>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</si>
  <si>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</si>
  <si>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</si>
  <si>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</si>
  <si>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</si>
  <si>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</si>
  <si>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</si>
  <si>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</si>
  <si>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</si>
  <si>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</si>
  <si>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</si>
  <si>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</si>
  <si>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</si>
  <si>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</si>
  <si>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</si>
  <si>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</si>
  <si>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</si>
  <si>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</si>
  <si>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</si>
  <si>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</si>
  <si>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</si>
  <si>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</si>
  <si>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</si>
  <si>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</si>
  <si>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</si>
  <si>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</si>
  <si>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</si>
  <si>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</si>
  <si>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</si>
  <si>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</si>
  <si>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</si>
  <si>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</si>
  <si>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</si>
  <si>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</si>
  <si>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</si>
  <si>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</si>
  <si>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</si>
  <si>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</si>
  <si>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</si>
  <si>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</si>
  <si>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</si>
  <si>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</si>
  <si>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</si>
  <si>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</si>
  <si>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</si>
  <si>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</si>
  <si>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</si>
  <si>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</si>
  <si>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</si>
  <si>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</si>
  <si>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</si>
  <si>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</si>
  <si>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</si>
  <si>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</si>
  <si>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</si>
  <si>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</si>
  <si>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</si>
  <si>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</si>
  <si>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</si>
  <si>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</si>
  <si>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</si>
  <si>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</si>
  <si>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</si>
  <si>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</si>
  <si>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</si>
  <si>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</si>
  <si>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</si>
  <si>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</si>
  <si>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</si>
  <si>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</si>
  <si>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</si>
  <si>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</si>
  <si>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</si>
  <si>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</si>
  <si>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</si>
  <si>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</si>
  <si>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</si>
  <si>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</si>
  <si>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</si>
  <si>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</si>
  <si>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</si>
  <si>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</si>
  <si>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</si>
  <si>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</si>
  <si>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</si>
  <si>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</si>
  <si>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</si>
  <si>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</si>
  <si>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</si>
  <si>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</si>
  <si>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</si>
  <si>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</si>
  <si>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</si>
  <si>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</si>
  <si>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</si>
  <si>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</si>
  <si>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</si>
  <si>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</si>
  <si>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</si>
  <si>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</si>
  <si>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</si>
  <si>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</si>
  <si>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</si>
  <si>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</si>
  <si>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</si>
  <si>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</si>
  <si>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</si>
  <si>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</si>
  <si>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</si>
  <si>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</si>
  <si>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</si>
  <si>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</si>
  <si>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</si>
  <si>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</si>
  <si>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</si>
  <si>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</si>
  <si>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</si>
  <si>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</si>
  <si>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</si>
  <si>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</si>
  <si>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</si>
  <si>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</si>
  <si>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</si>
  <si>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</si>
  <si>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</si>
  <si>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</si>
  <si>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</si>
  <si>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</si>
  <si>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</si>
  <si>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</si>
  <si>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</si>
  <si>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</si>
  <si>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</si>
  <si>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</si>
  <si>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</si>
  <si>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</si>
  <si>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</si>
  <si>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</si>
  <si>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</si>
  <si>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</si>
  <si>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</si>
  <si>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</si>
  <si>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</si>
  <si>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</si>
  <si>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</si>
  <si>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</si>
  <si>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</si>
  <si>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</si>
  <si>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</si>
  <si>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</si>
  <si>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</si>
  <si>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</si>
  <si>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</si>
  <si>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</si>
  <si>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</si>
  <si>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</si>
  <si>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</si>
  <si>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</si>
  <si>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</si>
  <si>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</si>
  <si>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</si>
  <si>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</si>
  <si>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</si>
  <si>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</si>
  <si>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</si>
  <si>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</si>
  <si>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</si>
  <si>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</si>
  <si>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</si>
  <si>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</si>
  <si>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</si>
  <si>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</si>
  <si>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</si>
  <si>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</si>
  <si>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</si>
  <si>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</si>
  <si>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</si>
  <si>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</si>
  <si>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</si>
  <si>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</si>
  <si>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</si>
  <si>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</si>
  <si>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</si>
  <si>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</si>
  <si>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</si>
  <si>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</si>
  <si>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</si>
  <si>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</si>
  <si>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</si>
  <si>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</si>
  <si>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</si>
  <si>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</si>
  <si>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</si>
  <si>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</si>
  <si>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</si>
  <si>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</si>
  <si>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</si>
  <si>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</si>
  <si>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</si>
  <si>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</si>
  <si>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</si>
  <si>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</si>
  <si>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</si>
  <si>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</si>
  <si>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</si>
  <si>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</si>
  <si>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</si>
  <si>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</si>
  <si>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</si>
  <si>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</si>
  <si>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</si>
  <si>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</si>
  <si>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</si>
  <si>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</si>
  <si>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</si>
  <si>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</si>
  <si>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</si>
  <si>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</si>
  <si>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</si>
  <si>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</si>
  <si>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</si>
  <si>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</si>
  <si>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</si>
  <si>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</si>
  <si>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</si>
  <si>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</si>
  <si>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</si>
  <si>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</si>
  <si>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</si>
  <si>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</si>
  <si>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</si>
  <si>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</si>
  <si>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</si>
  <si>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</si>
  <si>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</si>
  <si>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</si>
  <si>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</si>
  <si>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</si>
  <si>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</si>
  <si>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</si>
  <si>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</si>
  <si>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</si>
  <si>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</si>
  <si>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</si>
  <si>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</si>
  <si>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</si>
  <si>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</si>
  <si>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</si>
  <si>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</si>
  <si>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</si>
  <si>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</si>
  <si>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</si>
  <si>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</si>
  <si>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</si>
  <si>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</si>
  <si>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</si>
  <si>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</si>
  <si>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</si>
  <si>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</si>
  <si>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</si>
  <si>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</si>
  <si>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</si>
  <si>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</si>
  <si>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</si>
  <si>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</si>
  <si>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</si>
  <si>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</si>
  <si>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</si>
  <si>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</si>
  <si>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</si>
  <si>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</si>
  <si>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</si>
  <si>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</si>
  <si>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</si>
  <si>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</si>
  <si>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</si>
  <si>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</si>
  <si>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</si>
  <si>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</si>
  <si>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</si>
  <si>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</si>
  <si>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</si>
  <si>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</si>
  <si>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</si>
  <si>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</si>
  <si>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</si>
  <si>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</si>
  <si>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</si>
  <si>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</si>
  <si>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</si>
  <si>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</si>
  <si>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</si>
  <si>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</si>
  <si>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</si>
  <si>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</si>
  <si>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</si>
  <si>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</si>
  <si>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</si>
  <si>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</si>
  <si>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</si>
  <si>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</si>
  <si>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</si>
  <si>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</si>
  <si>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</si>
  <si>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</si>
  <si>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</si>
  <si>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</si>
  <si>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</si>
  <si>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</si>
  <si>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</si>
  <si>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</si>
  <si>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</si>
  <si>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</si>
  <si>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</si>
  <si>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</si>
  <si>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</si>
  <si>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</si>
  <si>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</si>
  <si>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</si>
  <si>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</si>
  <si>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</si>
  <si>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</si>
  <si>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</si>
  <si>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</si>
  <si>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</si>
  <si>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</si>
  <si>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</si>
  <si>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</si>
  <si>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</si>
  <si>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</si>
  <si>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</si>
  <si>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</si>
  <si>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</si>
  <si>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</si>
  <si>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</si>
  <si>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</si>
  <si>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</si>
  <si>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</si>
  <si>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</si>
  <si>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</si>
  <si>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</si>
  <si>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</si>
  <si>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</si>
  <si>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</si>
  <si>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</si>
  <si>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</si>
  <si>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</si>
  <si>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</si>
  <si>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</si>
  <si>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</si>
  <si>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</si>
  <si>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</si>
  <si>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</si>
  <si>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</si>
  <si>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</si>
  <si>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</si>
  <si>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</si>
  <si>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</si>
  <si>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</si>
  <si>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</si>
  <si>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</si>
  <si>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</si>
  <si>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</si>
  <si>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</si>
  <si>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</si>
  <si>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</si>
  <si>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</si>
  <si>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</si>
  <si>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</si>
  <si>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</si>
  <si>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</si>
  <si>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</si>
  <si>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</si>
  <si>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</si>
  <si>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</si>
  <si>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</si>
  <si>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</si>
  <si>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</si>
  <si>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</si>
  <si>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</si>
  <si>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</si>
  <si>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</si>
  <si>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</si>
  <si>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</si>
  <si>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</si>
  <si>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</si>
  <si>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</si>
  <si>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</si>
  <si>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</si>
  <si>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</si>
  <si>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</si>
  <si>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</si>
  <si>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</si>
  <si>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</si>
  <si>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</si>
  <si>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</si>
  <si>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</si>
  <si>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</si>
  <si>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</si>
  <si>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</si>
  <si>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</si>
  <si>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</si>
  <si>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</si>
  <si>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</si>
  <si>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</si>
  <si>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</si>
  <si>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</si>
  <si>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</si>
  <si>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</si>
  <si>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</si>
  <si>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</si>
  <si>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</si>
  <si>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</si>
  <si>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</si>
  <si>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</si>
  <si>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</si>
  <si>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</si>
  <si>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</si>
  <si>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</si>
  <si>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</si>
  <si>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</si>
  <si>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</si>
  <si>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</si>
  <si>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</si>
  <si>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</si>
  <si>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</si>
  <si>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</si>
  <si>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</si>
  <si>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</si>
  <si>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</si>
  <si>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</si>
  <si>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</si>
  <si>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</si>
  <si>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</si>
  <si>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</si>
  <si>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</si>
  <si>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</si>
  <si>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</si>
  <si>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</si>
  <si>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</si>
  <si>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</si>
  <si>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</si>
  <si>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</si>
  <si>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</si>
  <si>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</si>
  <si>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</si>
  <si>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</si>
  <si>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</si>
  <si>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</si>
  <si>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</si>
  <si>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</si>
  <si>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</si>
  <si>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</si>
  <si>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</si>
  <si>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</si>
  <si>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</si>
  <si>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</si>
  <si>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</si>
  <si>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</si>
  <si>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</si>
  <si>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</si>
  <si>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</si>
  <si>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</si>
  <si>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</si>
  <si>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</si>
  <si>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</si>
  <si>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</si>
  <si>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</si>
  <si>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</si>
  <si>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</si>
  <si>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</si>
  <si>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</si>
  <si>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</si>
  <si>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</si>
  <si>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</si>
  <si>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</si>
  <si>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</si>
  <si>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</si>
  <si>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</si>
  <si>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</si>
  <si>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</si>
  <si>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</si>
  <si>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</si>
  <si>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</si>
  <si>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</si>
  <si>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</si>
  <si>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</si>
  <si>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</si>
  <si>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</si>
  <si>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</si>
  <si>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</si>
  <si>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</si>
  <si>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</si>
  <si>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</si>
  <si>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</si>
  <si>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</si>
  <si>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</si>
  <si>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</si>
  <si>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</si>
  <si>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</si>
  <si>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</si>
  <si>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</si>
  <si>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</si>
  <si>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</si>
  <si>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</si>
  <si>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</si>
  <si>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</si>
  <si>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</si>
  <si>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</si>
  <si>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</si>
  <si>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</si>
  <si>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</si>
  <si>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</si>
  <si>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</si>
  <si>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</si>
  <si>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</si>
  <si>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</si>
  <si>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</si>
  <si>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</si>
  <si>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</si>
  <si>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</si>
  <si>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</si>
  <si>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</si>
  <si>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</si>
  <si>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</si>
  <si>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</si>
  <si>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</si>
  <si>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</si>
  <si>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</si>
  <si>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</si>
  <si>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</si>
  <si>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</si>
  <si>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</si>
  <si>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</si>
  <si>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</si>
  <si>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</si>
  <si>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</si>
  <si>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</si>
  <si>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</si>
  <si>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</si>
  <si>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</si>
  <si>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</si>
  <si>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</si>
  <si>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</si>
  <si>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</si>
  <si>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</si>
  <si>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</si>
  <si>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</si>
  <si>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</si>
  <si>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</si>
  <si>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</si>
  <si>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</si>
  <si>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</si>
  <si>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</si>
  <si>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</si>
  <si>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</si>
  <si>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</si>
  <si>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</si>
  <si>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</si>
  <si>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</si>
  <si>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</si>
  <si>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</si>
  <si>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</si>
  <si>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</si>
  <si>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</si>
  <si>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</si>
  <si>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</si>
  <si>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</si>
  <si>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</si>
  <si>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</si>
  <si>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</si>
  <si>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</si>
  <si>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</si>
  <si>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</si>
  <si>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</si>
  <si>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</si>
  <si>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</si>
  <si>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</si>
  <si>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</si>
  <si>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</si>
  <si>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</si>
  <si>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</si>
  <si>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</si>
  <si>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</si>
  <si>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</si>
  <si>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</si>
  <si>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</si>
  <si>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</si>
  <si>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</si>
  <si>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</si>
  <si>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</si>
  <si>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</si>
  <si>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</si>
  <si>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</si>
  <si>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</si>
  <si>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</si>
  <si>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</si>
  <si>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</si>
  <si>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</si>
  <si>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</si>
  <si>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</si>
  <si>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</si>
  <si>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</si>
  <si>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</si>
  <si>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</si>
  <si>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</si>
  <si>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</si>
  <si>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</si>
  <si>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</si>
  <si>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</si>
  <si>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</si>
  <si>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</si>
  <si>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</si>
  <si>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</si>
  <si>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</si>
  <si>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</si>
  <si>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</si>
  <si>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</si>
  <si>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</si>
  <si>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</si>
  <si>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</si>
  <si>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</si>
  <si>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</si>
  <si>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</si>
  <si>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</si>
  <si>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</si>
  <si>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</si>
  <si>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</si>
  <si>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</si>
  <si>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</si>
  <si>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</si>
  <si>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</si>
  <si>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</si>
  <si>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</si>
  <si>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</si>
  <si>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</si>
  <si>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</si>
  <si>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</si>
  <si>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</si>
  <si>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</si>
  <si>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</si>
  <si>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</si>
  <si>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</si>
  <si>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</si>
  <si>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</si>
  <si>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</si>
  <si>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</si>
  <si>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</si>
  <si>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</si>
  <si>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</si>
  <si>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</si>
  <si>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</si>
  <si>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</si>
  <si>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</si>
  <si>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</si>
  <si>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</si>
  <si>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</si>
  <si>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</si>
  <si>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</si>
  <si>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</si>
  <si>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</si>
  <si>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</si>
  <si>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</si>
  <si>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</si>
  <si>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</si>
  <si>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</si>
  <si>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</si>
  <si>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</si>
  <si>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</si>
  <si>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</si>
  <si>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</si>
  <si>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</si>
  <si>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</si>
  <si>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</si>
  <si>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</si>
  <si>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</si>
  <si>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</si>
  <si>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</si>
  <si>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</si>
  <si>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</si>
  <si>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</si>
  <si>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</si>
  <si>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</si>
  <si>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</si>
  <si>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</si>
  <si>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</si>
  <si>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</si>
  <si>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</si>
  <si>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</si>
  <si>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</si>
  <si>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</si>
  <si>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</si>
  <si>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</si>
  <si>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</si>
  <si>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</si>
  <si>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</si>
  <si>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</si>
  <si>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</si>
  <si>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</si>
  <si>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</si>
  <si>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</si>
  <si>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</si>
  <si>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</si>
  <si>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</si>
  <si>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</si>
  <si>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</si>
  <si>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</si>
  <si>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</si>
  <si>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</si>
  <si>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</si>
  <si>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</si>
  <si>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</si>
  <si>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</si>
  <si>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</si>
  <si>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</si>
  <si>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</si>
  <si>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</si>
  <si>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</si>
  <si>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</si>
  <si>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</si>
  <si>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</si>
  <si>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</si>
  <si>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</si>
  <si>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</si>
  <si>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</si>
  <si>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</si>
  <si>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</si>
  <si>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</si>
  <si>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</si>
  <si>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</si>
  <si>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</si>
  <si>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</si>
  <si>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</si>
  <si>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</si>
  <si>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</si>
  <si>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</si>
  <si>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</si>
  <si>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</si>
  <si>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</si>
  <si>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</si>
  <si>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</si>
  <si>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</si>
  <si>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</si>
  <si>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</si>
  <si>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</si>
  <si>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</si>
  <si>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</si>
  <si>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</si>
  <si>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</si>
  <si>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</si>
  <si>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</si>
  <si>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</si>
  <si>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</si>
  <si>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</si>
  <si>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</si>
  <si>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</si>
  <si>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</si>
  <si>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</si>
  <si>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</si>
  <si>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</si>
  <si>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</si>
  <si>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</si>
  <si>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</si>
  <si>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</si>
  <si>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</si>
  <si>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</si>
  <si>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</si>
  <si>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</si>
  <si>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</si>
  <si>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</si>
  <si>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</si>
  <si>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</si>
  <si>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</si>
  <si>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</si>
  <si>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</si>
  <si>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</si>
  <si>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</si>
  <si>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</si>
  <si>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</si>
  <si>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</si>
  <si>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</si>
  <si>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</si>
  <si>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</si>
  <si>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</si>
  <si>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</si>
  <si>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</si>
  <si>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</si>
  <si>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</si>
  <si>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</si>
  <si>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</si>
  <si>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</si>
  <si>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</si>
  <si>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</si>
  <si>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</si>
  <si>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</si>
  <si>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</si>
  <si>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</si>
  <si>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</si>
  <si>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</si>
  <si>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</si>
  <si>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</si>
  <si>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</si>
  <si>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</si>
  <si>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</si>
  <si>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</si>
  <si>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</si>
  <si>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</si>
  <si>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</si>
  <si>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</si>
  <si>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</si>
  <si>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</si>
  <si>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</si>
  <si>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</si>
  <si>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</si>
  <si>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</si>
  <si>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</si>
  <si>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</si>
  <si>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</si>
  <si>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</si>
  <si>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</si>
  <si>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</si>
  <si>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</si>
  <si>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</si>
  <si>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</si>
  <si>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</si>
  <si>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</si>
  <si>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</si>
  <si>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</si>
  <si>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</si>
  <si>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</si>
  <si>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</si>
  <si>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</si>
  <si>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</si>
  <si>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</si>
  <si>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</si>
  <si>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</si>
  <si>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</si>
  <si>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</si>
  <si>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</si>
  <si>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</si>
  <si>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</si>
  <si>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</si>
  <si>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</si>
  <si>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</si>
  <si>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</si>
  <si>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</si>
  <si>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</si>
  <si>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</si>
  <si>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</si>
  <si>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</si>
  <si>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</si>
  <si>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</si>
  <si>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</si>
  <si>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</si>
  <si>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</si>
  <si>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</si>
  <si>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</si>
  <si>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</si>
  <si>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</si>
  <si>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</si>
  <si>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</si>
  <si>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</si>
  <si>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</si>
  <si>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</si>
  <si>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</si>
  <si>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</si>
  <si>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</si>
  <si>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</si>
  <si>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</si>
  <si>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</si>
  <si>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</si>
  <si>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</si>
  <si>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</si>
  <si>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</si>
  <si>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</si>
  <si>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</si>
  <si>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</si>
  <si>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</si>
  <si>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</si>
  <si>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</si>
  <si>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</si>
  <si>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</si>
  <si>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</si>
  <si>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</si>
  <si>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</si>
  <si>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</si>
  <si>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</si>
  <si>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</si>
  <si>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</si>
  <si>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</si>
  <si>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</si>
  <si>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</si>
  <si>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</si>
  <si>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</si>
  <si>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</si>
  <si>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</si>
  <si>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</si>
  <si>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</si>
  <si>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</si>
  <si>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</si>
  <si>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</si>
  <si>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</si>
  <si>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</si>
  <si>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</si>
  <si>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</si>
  <si>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</si>
  <si>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</si>
  <si>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</si>
  <si>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</si>
  <si>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</si>
  <si>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</si>
  <si>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</si>
  <si>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</si>
  <si>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</si>
  <si>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</si>
  <si>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</si>
  <si>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</si>
  <si>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</si>
  <si>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</si>
  <si>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</si>
  <si>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</si>
  <si>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</si>
  <si>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</si>
  <si>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</si>
  <si>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</si>
  <si>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</si>
  <si>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</si>
  <si>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</si>
  <si>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</si>
  <si>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</si>
  <si>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</si>
  <si>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</si>
  <si>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</si>
  <si>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</si>
  <si>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</si>
  <si>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</si>
  <si>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</si>
  <si>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</si>
  <si>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</si>
  <si>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</si>
  <si>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</si>
  <si>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</si>
  <si>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</si>
  <si>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</si>
  <si>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</si>
  <si>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</si>
  <si>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</si>
  <si>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</si>
  <si>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</si>
  <si>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</si>
  <si>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</si>
  <si>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</si>
  <si>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</si>
  <si>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</si>
  <si>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</si>
  <si>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</si>
  <si>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</si>
  <si>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</si>
  <si>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</si>
  <si>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</si>
  <si>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</si>
  <si>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</si>
  <si>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</si>
  <si>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</si>
  <si>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</si>
  <si>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</si>
  <si>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</si>
  <si>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</si>
  <si>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</si>
  <si>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</si>
  <si>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</si>
  <si>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</si>
  <si>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</si>
  <si>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</si>
  <si>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</si>
  <si>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</si>
  <si>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</si>
  <si>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</si>
  <si>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</si>
  <si>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</si>
  <si>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</si>
  <si>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</si>
  <si>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</si>
  <si>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</si>
  <si>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</si>
  <si>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</si>
  <si>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</si>
  <si>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</si>
  <si>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</si>
  <si>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</si>
  <si>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</si>
  <si>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</si>
  <si>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</si>
  <si>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</si>
  <si>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</si>
  <si>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</si>
  <si>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</si>
  <si>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</si>
  <si>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</si>
  <si>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</si>
  <si>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</si>
  <si>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</si>
  <si>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</si>
  <si>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</si>
  <si>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</si>
  <si>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</si>
  <si>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</si>
  <si>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</si>
  <si>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</si>
  <si>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</si>
  <si>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</si>
  <si>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</si>
  <si>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</si>
  <si>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</si>
  <si>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</si>
  <si>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</si>
  <si>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</si>
  <si>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</si>
  <si>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</si>
  <si>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</si>
  <si>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</si>
  <si>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</si>
  <si>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</si>
  <si>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</si>
  <si>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</si>
  <si>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</si>
  <si>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</si>
  <si>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</si>
  <si>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</si>
  <si>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</si>
  <si>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</si>
  <si>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</si>
  <si>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</si>
  <si>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</si>
  <si>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</si>
  <si>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</si>
  <si>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</si>
  <si>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</si>
  <si>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</si>
  <si>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</si>
  <si>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</si>
  <si>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</si>
  <si>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</si>
  <si>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</si>
  <si>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</si>
  <si>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</si>
  <si>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</si>
  <si>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</si>
  <si>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</si>
  <si>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</si>
  <si>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</si>
  <si>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</si>
  <si>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</si>
  <si>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</si>
  <si>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</si>
  <si>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</si>
  <si>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</si>
  <si>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</si>
  <si>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</si>
  <si>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</si>
  <si>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</si>
  <si>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</si>
  <si>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</si>
  <si>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</si>
  <si>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</si>
  <si>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</si>
  <si>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</si>
  <si>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</si>
  <si>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</si>
  <si>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</si>
  <si>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</si>
  <si>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</si>
  <si>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</si>
  <si>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</si>
  <si>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</si>
  <si>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</si>
  <si>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</si>
  <si>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</si>
  <si>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</si>
  <si>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</si>
  <si>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</si>
  <si>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</si>
  <si>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</si>
  <si>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</si>
  <si>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</si>
  <si>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</si>
  <si>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</si>
  <si>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</si>
  <si>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</si>
  <si>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</si>
  <si>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</si>
  <si>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</si>
  <si>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</si>
  <si>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</si>
  <si>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</si>
  <si>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</si>
  <si>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</si>
  <si>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</si>
  <si>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</si>
  <si>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</si>
  <si>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</si>
  <si>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</si>
  <si>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</si>
  <si>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</si>
  <si>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</si>
  <si>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</si>
  <si>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</si>
  <si>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</si>
  <si>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</si>
  <si>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</si>
  <si>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</si>
  <si>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</si>
  <si>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</si>
  <si>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</si>
  <si>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</si>
  <si>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</si>
  <si>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</si>
  <si>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</si>
  <si>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</si>
  <si>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</si>
  <si>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</si>
  <si>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</si>
  <si>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</si>
  <si>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</si>
  <si>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</si>
  <si>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</si>
  <si>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</si>
  <si>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</si>
  <si>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</si>
  <si>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</si>
  <si>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</si>
  <si>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</si>
  <si>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</si>
  <si>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</si>
  <si>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</si>
  <si>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</si>
  <si>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</si>
  <si>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</si>
  <si>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</si>
  <si>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</si>
  <si>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</si>
  <si>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</si>
  <si>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</si>
  <si>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</si>
  <si>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</si>
  <si>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</si>
  <si>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</si>
  <si>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</si>
  <si>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</si>
  <si>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</si>
  <si>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</si>
  <si>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</si>
  <si>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</si>
  <si>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</si>
  <si>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</si>
  <si>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</si>
  <si>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</si>
  <si>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</si>
  <si>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</si>
  <si>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</si>
  <si>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</si>
  <si>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</si>
  <si>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</si>
  <si>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</si>
  <si>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</si>
  <si>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</si>
  <si>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</si>
  <si>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</si>
  <si>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</si>
  <si>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</si>
  <si>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</si>
  <si>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</si>
  <si>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</si>
  <si>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</si>
  <si>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</si>
  <si>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</si>
  <si>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</si>
  <si>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</si>
  <si>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</si>
  <si>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</si>
  <si>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</si>
  <si>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</si>
  <si>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</si>
  <si>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</si>
  <si>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</si>
  <si>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</si>
  <si>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</si>
  <si>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</si>
  <si>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</si>
  <si>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</si>
  <si>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</si>
  <si>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</si>
  <si>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</si>
  <si>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</si>
  <si>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</si>
  <si>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</si>
  <si>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</si>
  <si>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</si>
  <si>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</si>
  <si>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</si>
  <si>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</si>
  <si>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</si>
  <si>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</si>
  <si>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</si>
  <si>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</si>
  <si>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</si>
  <si>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</si>
  <si>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</si>
  <si>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</si>
  <si>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</si>
  <si>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</si>
  <si>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</si>
  <si>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</si>
  <si>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</si>
  <si>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</si>
  <si>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</si>
  <si>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</si>
  <si>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</si>
  <si>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</si>
  <si>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</si>
  <si>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</si>
  <si>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</si>
  <si>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</si>
  <si>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</si>
  <si>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</si>
  <si>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</si>
  <si>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</si>
  <si>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</si>
  <si>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</si>
  <si>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</si>
  <si>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</si>
  <si>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</si>
  <si>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</si>
  <si>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</si>
  <si>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</si>
  <si>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</si>
  <si>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</si>
  <si>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</si>
  <si>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</si>
  <si>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</si>
  <si>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</si>
  <si>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</si>
  <si>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</si>
  <si>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</si>
  <si>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</si>
  <si>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</si>
  <si>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</si>
  <si>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</si>
  <si>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</si>
  <si>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</si>
  <si>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</si>
  <si>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</si>
  <si>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</si>
  <si>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</si>
  <si>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</si>
  <si>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</si>
  <si>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</si>
  <si>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</si>
  <si>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</si>
  <si>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</si>
  <si>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</si>
  <si>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</si>
  <si>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</si>
  <si>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</si>
  <si>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</si>
  <si>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</si>
  <si>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</si>
  <si>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</si>
  <si>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</si>
  <si>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</si>
  <si>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</si>
  <si>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</si>
  <si>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</si>
  <si>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</si>
  <si>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</si>
  <si>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</si>
  <si>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</si>
  <si>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</si>
  <si>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</si>
  <si>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</si>
  <si>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</si>
  <si>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</si>
  <si>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</si>
  <si>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</si>
  <si>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</si>
  <si>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</si>
  <si>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</si>
  <si>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</si>
  <si>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</si>
  <si>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</si>
  <si>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</si>
  <si>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</si>
  <si>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</si>
  <si>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</si>
  <si>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</si>
  <si>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</si>
  <si>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</si>
  <si>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</si>
  <si>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</si>
  <si>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</si>
  <si>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</si>
  <si>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</si>
  <si>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</si>
  <si>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</si>
  <si>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</si>
  <si>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</si>
  <si>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</si>
  <si>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</si>
  <si>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</si>
  <si>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</si>
  <si>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</si>
  <si>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</si>
  <si>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</si>
  <si>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</si>
  <si>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</si>
  <si>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</si>
  <si>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</si>
  <si>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</si>
  <si>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</si>
  <si>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</si>
  <si>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</si>
  <si>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</si>
  <si>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</si>
  <si>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</si>
  <si>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</si>
  <si>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</si>
  <si>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</si>
  <si>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</si>
  <si>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</si>
  <si>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</si>
  <si>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</si>
  <si>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</si>
  <si>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</si>
  <si>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</si>
  <si>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</si>
  <si>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</si>
  <si>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</si>
  <si>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</si>
  <si>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</si>
  <si>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</si>
  <si>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</si>
  <si>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</si>
  <si>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</si>
  <si>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</si>
  <si>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</si>
  <si>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</si>
  <si>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</si>
  <si>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</si>
  <si>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</si>
  <si>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</si>
  <si>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</si>
  <si>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</si>
  <si>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</si>
  <si>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</si>
  <si>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</si>
  <si>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</si>
  <si>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</si>
  <si>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</si>
  <si>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</si>
  <si>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</si>
  <si>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</si>
  <si>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</si>
  <si>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</si>
  <si>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</si>
  <si>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</si>
  <si>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</si>
  <si>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</si>
  <si>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</si>
  <si>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</si>
  <si>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</si>
  <si>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</si>
  <si>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</si>
  <si>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</si>
  <si>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</si>
  <si>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</si>
  <si>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</si>
  <si>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</si>
  <si>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</si>
  <si>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</si>
  <si>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</si>
  <si>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</si>
  <si>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</si>
  <si>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</si>
  <si>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</si>
  <si>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</si>
  <si>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</si>
  <si>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</si>
  <si>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</si>
  <si>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</si>
  <si>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</si>
  <si>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</si>
  <si>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</si>
  <si>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</si>
  <si>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</si>
  <si>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</si>
  <si>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</si>
  <si>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</si>
  <si>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</si>
  <si>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</si>
  <si>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</si>
  <si>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</si>
  <si>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</si>
  <si>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</si>
  <si>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</si>
  <si>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</si>
  <si>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</si>
  <si>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</si>
  <si>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</si>
  <si>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</si>
  <si>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</si>
  <si>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</si>
  <si>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</si>
  <si>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</si>
  <si>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</si>
  <si>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</si>
  <si>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</si>
  <si>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</si>
  <si>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</si>
  <si>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</si>
  <si>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</si>
  <si>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</si>
  <si>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</si>
  <si>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</si>
  <si>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</si>
  <si>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</si>
  <si>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</si>
  <si>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</si>
  <si>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</si>
  <si>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</si>
  <si>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</si>
  <si>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</si>
  <si>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</si>
  <si>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</si>
  <si>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</si>
  <si>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</si>
  <si>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</si>
  <si>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</si>
  <si>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</si>
  <si>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</si>
  <si>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</si>
  <si>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</si>
  <si>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</si>
  <si>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</si>
  <si>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</si>
  <si>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</si>
  <si>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</si>
  <si>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</si>
  <si>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</si>
  <si>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</si>
  <si>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</si>
  <si>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</si>
  <si>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</si>
  <si>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</si>
  <si>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</si>
  <si>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</si>
  <si>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</si>
  <si>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</si>
  <si>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</si>
  <si>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</si>
  <si>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</si>
  <si>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</si>
  <si>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</si>
  <si>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</si>
  <si>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</si>
  <si>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</si>
  <si>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</si>
  <si>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</si>
  <si>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</si>
  <si>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</si>
  <si>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</si>
  <si>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</si>
  <si>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</si>
  <si>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</si>
  <si>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</si>
  <si>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</si>
  <si>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</si>
  <si>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</si>
  <si>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</si>
  <si>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</si>
  <si>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</si>
  <si>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</si>
  <si>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</si>
  <si>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</si>
  <si>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</si>
  <si>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</si>
  <si>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</si>
  <si>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</si>
  <si>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</si>
  <si>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</si>
  <si>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</si>
  <si>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</si>
  <si>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</si>
  <si>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</si>
  <si>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</si>
  <si>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</si>
  <si>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</si>
  <si>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</si>
  <si>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</si>
  <si>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</si>
  <si>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</si>
  <si>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</si>
  <si>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</si>
  <si>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</si>
  <si>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</si>
  <si>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</si>
  <si>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</si>
  <si>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</si>
  <si>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</si>
  <si>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</si>
  <si>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</si>
  <si>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</si>
  <si>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</si>
  <si>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</si>
  <si>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</si>
  <si>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</si>
  <si>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</si>
  <si>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</si>
  <si>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</si>
  <si>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</si>
  <si>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</si>
  <si>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</si>
  <si>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</si>
  <si>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</si>
  <si>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</si>
  <si>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</si>
  <si>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</si>
  <si>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</si>
  <si>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</si>
  <si>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</si>
  <si>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</si>
  <si>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</si>
  <si>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</si>
  <si>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</si>
  <si>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</si>
  <si>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</si>
  <si>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</si>
  <si>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</si>
  <si>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</si>
  <si>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</si>
  <si>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</si>
  <si>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</si>
  <si>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</si>
  <si>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</si>
  <si>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</si>
  <si>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</si>
  <si>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</si>
  <si>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</si>
  <si>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</si>
  <si>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</si>
  <si>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</si>
  <si>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</si>
  <si>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</si>
  <si>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</si>
  <si>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</si>
  <si>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</si>
  <si>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</si>
  <si>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</si>
  <si>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</si>
  <si>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</si>
  <si>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</si>
  <si>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</si>
  <si>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</si>
  <si>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</si>
  <si>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</si>
  <si>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</si>
  <si>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</si>
  <si>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</si>
  <si>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</si>
  <si>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</si>
  <si>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</si>
  <si>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</si>
  <si>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</si>
  <si>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</si>
  <si>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</si>
  <si>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</si>
  <si>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</si>
  <si>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</si>
  <si>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</si>
  <si>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</si>
  <si>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</si>
  <si>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</si>
  <si>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</si>
  <si>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</si>
  <si>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</si>
  <si>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</si>
  <si>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</si>
  <si>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</si>
  <si>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</si>
  <si>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</si>
  <si>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</si>
  <si>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</si>
  <si>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</si>
  <si>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</si>
  <si>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</si>
  <si>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</si>
  <si>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</si>
  <si>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</si>
  <si>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</si>
  <si>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</si>
  <si>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</si>
  <si>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</si>
  <si>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</si>
  <si>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</si>
  <si>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</si>
  <si>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</si>
  <si>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</si>
  <si>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</si>
  <si>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</si>
  <si>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</si>
  <si>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</si>
  <si>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</si>
  <si>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</si>
  <si>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</si>
  <si>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</si>
  <si>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</si>
  <si>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</si>
  <si>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</si>
  <si>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</si>
  <si>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</si>
  <si>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</si>
  <si>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</si>
  <si>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</si>
  <si>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</si>
  <si>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</si>
  <si>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</si>
  <si>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</si>
  <si>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</si>
  <si>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</si>
  <si>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</si>
  <si>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</si>
  <si>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</si>
  <si>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</si>
  <si>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</si>
  <si>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</si>
  <si>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</si>
  <si>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</si>
  <si>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</si>
  <si>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</si>
  <si>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</si>
  <si>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</si>
  <si>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</si>
  <si>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</si>
  <si>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</si>
  <si>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</si>
  <si>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</si>
  <si>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</si>
  <si>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</si>
  <si>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</si>
  <si>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</si>
  <si>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</si>
  <si>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</si>
  <si>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</si>
  <si>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</si>
  <si>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</si>
  <si>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</si>
  <si>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</si>
  <si>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</si>
  <si>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</si>
  <si>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</si>
  <si>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</si>
  <si>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</si>
  <si>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</si>
  <si>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</si>
  <si>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</si>
  <si>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</si>
  <si>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</si>
  <si>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</si>
  <si>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</si>
  <si>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</si>
  <si>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</si>
  <si>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</si>
  <si>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</si>
  <si>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</si>
  <si>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</si>
  <si>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</si>
  <si>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</si>
  <si>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</si>
  <si>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</si>
  <si>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</si>
  <si>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</si>
  <si>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</si>
  <si>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</si>
  <si>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</si>
  <si>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</si>
  <si>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</si>
  <si>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</si>
  <si>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</si>
  <si>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</si>
  <si>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</si>
  <si>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</si>
  <si>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</si>
  <si>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</si>
  <si>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</si>
  <si>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</si>
  <si>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</si>
  <si>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</si>
  <si>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</si>
  <si>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</si>
  <si>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</si>
  <si>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</si>
  <si>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</si>
  <si>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</si>
  <si>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</si>
  <si>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</si>
  <si>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</si>
  <si>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</si>
  <si>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</si>
  <si>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</si>
  <si>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</si>
  <si>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</si>
  <si>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</si>
  <si>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</si>
  <si>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</si>
  <si>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</si>
  <si>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</si>
  <si>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</si>
  <si>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</si>
  <si>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</si>
  <si>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</si>
  <si>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</si>
  <si>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</si>
  <si>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</si>
  <si>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</si>
  <si>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</si>
  <si>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</si>
  <si>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</si>
  <si>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</si>
  <si>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</si>
  <si>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</si>
  <si>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</si>
  <si>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</si>
  <si>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</si>
  <si>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</si>
  <si>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</si>
  <si>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</si>
  <si>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</si>
  <si>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</si>
  <si>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</si>
  <si>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</si>
  <si>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</si>
  <si>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</si>
  <si>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</si>
  <si>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</si>
  <si>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</si>
  <si>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</si>
  <si>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</si>
  <si>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</si>
  <si>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</si>
  <si>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</si>
  <si>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</si>
  <si>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</si>
  <si>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</si>
  <si>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</si>
  <si>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</si>
  <si>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</si>
  <si>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</si>
  <si>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</si>
  <si>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</si>
  <si>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</si>
  <si>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</si>
  <si>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</si>
  <si>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</si>
  <si>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</si>
  <si>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</si>
  <si>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</si>
  <si>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</si>
  <si>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</si>
  <si>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</si>
  <si>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</si>
  <si>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</si>
  <si>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</si>
  <si>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</si>
  <si>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</si>
  <si>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</si>
  <si>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</si>
  <si>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</si>
  <si>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</si>
  <si>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</si>
  <si>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</si>
  <si>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</si>
  <si>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</si>
  <si>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</si>
  <si>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</si>
  <si>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</si>
  <si>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</si>
  <si>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</si>
  <si>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</si>
  <si>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</si>
  <si>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</si>
  <si>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</si>
  <si>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</si>
  <si>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</si>
  <si>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</si>
  <si>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</si>
  <si>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</si>
  <si>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</si>
  <si>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</si>
  <si>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</si>
  <si>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</si>
  <si>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</si>
  <si>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</si>
  <si>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</si>
  <si>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</si>
  <si>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</si>
  <si>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</si>
  <si>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</si>
  <si>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</si>
  <si>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</si>
  <si>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</si>
  <si>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</si>
  <si>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</si>
  <si>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</si>
  <si>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</si>
  <si>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</si>
  <si>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</si>
  <si>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</si>
  <si>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</si>
  <si>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</si>
  <si>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</si>
  <si>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</si>
  <si>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</si>
  <si>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</si>
  <si>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</si>
  <si>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</si>
  <si>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</si>
  <si>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</si>
  <si>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</si>
  <si>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</si>
  <si>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</si>
  <si>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</si>
  <si>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</si>
  <si>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</si>
  <si>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</si>
  <si>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</si>
  <si>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</si>
  <si>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</si>
  <si>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</si>
  <si>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</si>
  <si>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</si>
  <si>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</si>
  <si>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</si>
  <si>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</si>
  <si>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</si>
  <si>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</si>
  <si>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</si>
  <si>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</si>
  <si>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</si>
  <si>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</si>
  <si>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</si>
  <si>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</si>
  <si>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</si>
  <si>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</si>
  <si>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</si>
  <si>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</si>
  <si>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</si>
  <si>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</si>
  <si>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</si>
  <si>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</si>
  <si>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</si>
  <si>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</si>
  <si>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</si>
  <si>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</si>
  <si>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</si>
  <si>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</si>
  <si>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</si>
  <si>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</si>
  <si>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</si>
  <si>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</si>
  <si>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</si>
  <si>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</si>
  <si>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</si>
  <si>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</si>
  <si>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</si>
  <si>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</si>
  <si>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</si>
  <si>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</si>
  <si>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</si>
  <si>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</si>
  <si>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</si>
  <si>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</si>
  <si>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</si>
  <si>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</si>
  <si>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</si>
  <si>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</si>
  <si>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</si>
  <si>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</si>
  <si>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</si>
  <si>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</si>
  <si>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</si>
  <si>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</si>
  <si>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</si>
  <si>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</si>
  <si>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</si>
  <si>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</si>
  <si>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</si>
  <si>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</si>
  <si>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</si>
  <si>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</si>
  <si>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</si>
  <si>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</si>
  <si>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</si>
  <si>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</si>
  <si>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</si>
  <si>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</si>
  <si>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</si>
  <si>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</si>
  <si>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</si>
  <si>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</si>
  <si>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</si>
  <si>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</si>
  <si>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</si>
  <si>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</si>
  <si>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</si>
  <si>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</si>
  <si>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</si>
  <si>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</si>
  <si>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</si>
  <si>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</si>
  <si>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</si>
  <si>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</si>
  <si>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</si>
  <si>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</si>
  <si>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</si>
  <si>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</si>
  <si>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</si>
  <si>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</si>
  <si>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</si>
  <si>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</si>
  <si>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</si>
  <si>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</si>
  <si>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</si>
  <si>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</si>
  <si>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</si>
  <si>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</si>
  <si>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</si>
  <si>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</si>
  <si>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</si>
  <si>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</si>
  <si>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</si>
  <si>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</si>
  <si>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</si>
  <si>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</si>
  <si>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</si>
  <si>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</si>
  <si>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</si>
  <si>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</si>
  <si>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</si>
  <si>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</si>
  <si>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</si>
  <si>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</si>
  <si>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</si>
  <si>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</si>
  <si>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</si>
  <si>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</si>
  <si>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</si>
  <si>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</si>
  <si>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</si>
  <si>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</si>
  <si>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</si>
  <si>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</si>
  <si>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</si>
  <si>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</si>
  <si>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</si>
  <si>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</si>
  <si>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</si>
  <si>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</si>
  <si>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</si>
  <si>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</si>
  <si>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</si>
  <si>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</si>
  <si>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</si>
  <si>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</si>
  <si>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</si>
  <si>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</si>
  <si>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</si>
  <si>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</si>
  <si>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</si>
  <si>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</si>
  <si>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</si>
  <si>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</si>
  <si>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</si>
  <si>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</si>
  <si>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</si>
  <si>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</si>
  <si>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</si>
  <si>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</si>
  <si>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</si>
  <si>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</si>
  <si>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</si>
  <si>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</si>
  <si>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</si>
  <si>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</si>
  <si>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</si>
  <si>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</si>
  <si>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</si>
  <si>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</si>
  <si>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</si>
  <si>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</si>
  <si>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</si>
  <si>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</si>
  <si>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</si>
  <si>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</si>
  <si>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</si>
  <si>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</si>
  <si>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</si>
  <si>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</si>
  <si>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</si>
  <si>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</si>
  <si>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</si>
  <si>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</si>
  <si>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</si>
  <si>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</si>
  <si>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</si>
  <si>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</si>
  <si>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</si>
  <si>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</si>
  <si>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</si>
  <si>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</si>
  <si>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</si>
  <si>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</si>
  <si>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</si>
  <si>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</si>
  <si>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</si>
  <si>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</si>
  <si>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</si>
  <si>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</si>
  <si>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</si>
  <si>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</si>
  <si>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</si>
  <si>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</si>
  <si>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</si>
  <si>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</si>
  <si>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</si>
  <si>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</si>
  <si>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</si>
  <si>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</si>
  <si>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</si>
  <si>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</si>
  <si>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</si>
  <si>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</si>
  <si>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</si>
  <si>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</si>
  <si>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</si>
  <si>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</si>
  <si>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</si>
  <si>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</si>
  <si>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</si>
  <si>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</si>
  <si>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</si>
  <si>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</si>
  <si>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</si>
  <si>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</si>
  <si>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</si>
  <si>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</si>
  <si>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</si>
  <si>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</si>
  <si>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</si>
  <si>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</si>
  <si>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</si>
  <si>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</si>
  <si>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</si>
  <si>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</si>
  <si>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</si>
  <si>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</si>
  <si>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</si>
  <si>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</si>
  <si>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</si>
  <si>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</si>
  <si>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</si>
  <si>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</si>
  <si>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</si>
  <si>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</si>
  <si>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</si>
  <si>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</si>
  <si>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</si>
  <si>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</si>
  <si>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</si>
  <si>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</si>
  <si>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</si>
  <si>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</si>
  <si>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</si>
  <si>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</si>
  <si>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</si>
  <si>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</si>
  <si>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</si>
  <si>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</si>
  <si>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</si>
  <si>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</si>
  <si>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</si>
  <si>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</si>
  <si>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</si>
  <si>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</si>
  <si>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</si>
  <si>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</si>
  <si>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</si>
  <si>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</si>
  <si>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</si>
  <si>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</si>
  <si>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</si>
  <si>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</si>
  <si>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</si>
  <si>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</si>
  <si>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</si>
  <si>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</si>
  <si>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</si>
  <si>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</si>
  <si>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</si>
  <si>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</si>
  <si>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</si>
  <si>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</si>
  <si>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</si>
  <si>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</si>
  <si>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</si>
  <si>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</si>
  <si>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</si>
  <si>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</si>
  <si>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</si>
  <si>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</si>
  <si>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</si>
  <si>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</si>
  <si>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</si>
  <si>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</si>
  <si>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</si>
  <si>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</si>
  <si>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</si>
  <si>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</si>
  <si>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</si>
  <si>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</si>
  <si>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</si>
  <si>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</si>
  <si>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</si>
  <si>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</si>
  <si>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</si>
  <si>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</si>
  <si>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</si>
  <si>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</si>
  <si>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</si>
  <si>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</si>
  <si>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</si>
  <si>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</si>
  <si>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</si>
  <si>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</si>
  <si>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</si>
  <si>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</si>
  <si>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</si>
  <si>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</si>
  <si>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</si>
  <si>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</si>
  <si>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</si>
  <si>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</si>
  <si>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</si>
  <si>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</si>
  <si>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</si>
  <si>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</si>
  <si>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</si>
  <si>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</si>
  <si>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</si>
  <si>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</si>
  <si>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</si>
  <si>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</si>
  <si>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</si>
  <si>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</si>
  <si>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</si>
  <si>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</si>
  <si>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</si>
  <si>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</si>
  <si>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</si>
  <si>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</si>
  <si>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</si>
  <si>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</si>
  <si>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</si>
  <si>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</si>
  <si>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</si>
  <si>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</si>
  <si>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</si>
  <si>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</si>
  <si>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</si>
  <si>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</si>
  <si>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</si>
  <si>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</si>
  <si>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</si>
  <si>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</si>
  <si>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</si>
  <si>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</si>
  <si>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</si>
  <si>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</si>
  <si>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</si>
  <si>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</si>
  <si>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</si>
  <si>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</si>
  <si>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</si>
  <si>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</si>
  <si>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</si>
  <si>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</si>
  <si>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</si>
  <si>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</si>
  <si>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</si>
  <si>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</si>
  <si>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</si>
  <si>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</si>
  <si>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</si>
  <si>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</si>
  <si>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</si>
  <si>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</si>
  <si>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</si>
  <si>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</si>
  <si>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</si>
  <si>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</si>
  <si>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</si>
  <si>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</si>
  <si>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</si>
  <si>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</si>
  <si>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</si>
  <si>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</si>
  <si>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</si>
  <si>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</si>
  <si>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</si>
  <si>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</si>
  <si>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</si>
  <si>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</si>
  <si>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</si>
  <si>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</si>
  <si>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</si>
  <si>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</si>
  <si>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</si>
  <si>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</si>
  <si>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</si>
  <si>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</si>
  <si>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</si>
  <si>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</si>
  <si>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</si>
  <si>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</si>
  <si>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</si>
  <si>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</si>
  <si>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</si>
  <si>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</si>
  <si>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</si>
  <si>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</si>
  <si>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</si>
  <si>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</si>
  <si>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</si>
  <si>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</si>
  <si>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</si>
  <si>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</si>
  <si>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</si>
  <si>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</si>
  <si>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</si>
  <si>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</si>
  <si>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</si>
  <si>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</si>
  <si>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</si>
  <si>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</si>
  <si>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</si>
  <si>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</si>
  <si>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</si>
  <si>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</si>
  <si>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</si>
  <si>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</si>
  <si>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</si>
  <si>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</si>
  <si>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</si>
  <si>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</si>
  <si>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</si>
  <si>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</si>
  <si>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</si>
  <si>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</si>
  <si>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</si>
  <si>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</si>
  <si>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</si>
  <si>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</si>
  <si>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</si>
  <si>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</si>
  <si>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</si>
  <si>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</si>
  <si>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</si>
  <si>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</si>
  <si>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</si>
  <si>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</si>
  <si>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</si>
  <si>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</si>
  <si>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</si>
  <si>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</si>
  <si>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</si>
  <si>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</si>
  <si>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</si>
  <si>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</si>
  <si>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</si>
  <si>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</si>
  <si>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</si>
  <si>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</si>
  <si>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</si>
  <si>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</si>
  <si>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</si>
  <si>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</si>
  <si>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</si>
  <si>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</si>
  <si>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</si>
  <si>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</si>
  <si>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</si>
  <si>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</si>
  <si>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</si>
  <si>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</si>
  <si>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</si>
  <si>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</si>
  <si>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</si>
  <si>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</si>
  <si>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</si>
  <si>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</si>
  <si>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</si>
  <si>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</si>
  <si>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</si>
  <si>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</si>
  <si>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</si>
  <si>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</si>
  <si>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</si>
  <si>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</si>
  <si>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</si>
  <si>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</si>
  <si>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</si>
  <si>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</si>
  <si>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</si>
  <si>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</si>
  <si>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</si>
  <si>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</si>
  <si>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</si>
  <si>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</si>
  <si>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</si>
  <si>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</si>
  <si>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</si>
  <si>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</si>
  <si>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</si>
  <si>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</si>
  <si>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</si>
  <si>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</si>
  <si>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</si>
  <si>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</si>
  <si>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</si>
  <si>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</si>
  <si>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</si>
  <si>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</si>
  <si>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</si>
  <si>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</si>
  <si>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</si>
  <si>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</si>
  <si>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</si>
  <si>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</si>
  <si>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</si>
  <si>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</si>
  <si>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</si>
  <si>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</si>
  <si>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</si>
  <si>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</si>
  <si>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</si>
  <si>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</si>
  <si>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</si>
  <si>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</si>
  <si>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</si>
  <si>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</si>
  <si>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</si>
  <si>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</si>
  <si>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</si>
  <si>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</si>
  <si>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</si>
  <si>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</si>
  <si>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</si>
  <si>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</si>
  <si>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</si>
  <si>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</si>
  <si>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</si>
  <si>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</si>
  <si>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</si>
  <si>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</si>
  <si>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</si>
  <si>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</si>
  <si>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</si>
  <si>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</si>
  <si>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</si>
  <si>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</si>
  <si>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</si>
  <si>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</si>
  <si>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</si>
  <si>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</si>
  <si>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</si>
  <si>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</si>
  <si>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</si>
  <si>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</si>
  <si>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</si>
  <si>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</si>
  <si>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</si>
  <si>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</si>
  <si>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</si>
  <si>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</si>
  <si>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</si>
  <si>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</si>
  <si>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</si>
  <si>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</si>
  <si>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</si>
  <si>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</si>
  <si>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</si>
  <si>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</si>
  <si>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</si>
  <si>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</si>
  <si>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</si>
  <si>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</si>
  <si>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</si>
  <si>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</si>
  <si>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</si>
  <si>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</si>
  <si>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</si>
  <si>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</si>
  <si>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</si>
  <si>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</si>
  <si>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</si>
  <si>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</si>
  <si>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</si>
  <si>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</si>
  <si>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</si>
  <si>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</si>
  <si>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</si>
  <si>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</si>
  <si>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</si>
  <si>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</si>
  <si>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</si>
  <si>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</si>
  <si>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</si>
  <si>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</si>
  <si>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</si>
  <si>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</si>
  <si>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</si>
  <si>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</si>
  <si>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</si>
  <si>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</si>
  <si>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</si>
  <si>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</si>
  <si>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</si>
  <si>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</si>
  <si>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</si>
  <si>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</si>
  <si>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</si>
  <si>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</si>
  <si>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</si>
  <si>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</si>
  <si>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</si>
  <si>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</si>
  <si>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</si>
  <si>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</si>
  <si>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</si>
  <si>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</si>
  <si>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</si>
  <si>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</si>
  <si>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</si>
  <si>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</si>
  <si>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</si>
  <si>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</si>
  <si>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</si>
  <si>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</si>
  <si>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</si>
  <si>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</si>
  <si>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</si>
  <si>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</si>
  <si>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</si>
  <si>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</si>
  <si>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</si>
  <si>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</si>
  <si>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</si>
  <si>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</si>
  <si>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</si>
  <si>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</si>
  <si>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</si>
  <si>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</si>
  <si>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</si>
  <si>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</si>
  <si>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</si>
  <si>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</si>
  <si>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</si>
  <si>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</si>
  <si>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</si>
  <si>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</si>
  <si>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</si>
  <si>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</si>
  <si>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</si>
  <si>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</si>
  <si>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</si>
  <si>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</si>
  <si>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</si>
  <si>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</si>
  <si>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</si>
  <si>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</si>
  <si>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</si>
  <si>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</si>
  <si>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</si>
  <si>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</si>
  <si>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</si>
  <si>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</si>
  <si>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</si>
  <si>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</si>
  <si>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</si>
  <si>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</si>
  <si>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</si>
  <si>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</si>
  <si>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</si>
  <si>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</si>
  <si>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</si>
  <si>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</si>
  <si>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</si>
  <si>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</si>
  <si>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</si>
  <si>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</si>
  <si>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</si>
  <si>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</si>
  <si>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</si>
  <si>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</si>
  <si>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</si>
  <si>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</si>
  <si>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</si>
  <si>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</si>
  <si>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</si>
  <si>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</si>
  <si>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</si>
  <si>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</si>
  <si>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</si>
  <si>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</si>
  <si>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</si>
  <si>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</si>
  <si>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</si>
  <si>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</si>
  <si>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</si>
  <si>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</si>
  <si>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</si>
  <si>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</si>
  <si>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</si>
  <si>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</si>
  <si>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</si>
  <si>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</si>
  <si>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</si>
  <si>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</si>
  <si>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</si>
  <si>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</si>
  <si>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</si>
  <si>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</si>
  <si>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</si>
  <si>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</si>
  <si>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</si>
  <si>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</si>
  <si>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</si>
  <si>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</si>
  <si>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</si>
  <si>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</si>
  <si>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</si>
  <si>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</si>
  <si>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</si>
  <si>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</si>
  <si>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</si>
  <si>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</si>
  <si>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</si>
  <si>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</si>
  <si>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</si>
  <si>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</si>
  <si>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</si>
  <si>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</si>
  <si>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</si>
  <si>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</si>
  <si>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</si>
  <si>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</si>
  <si>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</si>
  <si>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</si>
  <si>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</si>
  <si>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</si>
  <si>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</si>
  <si>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</si>
  <si>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</si>
  <si>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</si>
  <si>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</si>
  <si>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</si>
  <si>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</si>
  <si>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</si>
  <si>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</si>
  <si>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</si>
  <si>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</si>
  <si>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</si>
  <si>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</si>
  <si>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</si>
  <si>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</si>
  <si>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</si>
  <si>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</si>
  <si>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</si>
  <si>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</si>
  <si>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</si>
  <si>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</si>
  <si>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</si>
  <si>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</si>
  <si>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</si>
  <si>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</si>
  <si>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</si>
  <si>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</si>
  <si>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</si>
  <si>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</si>
  <si>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</si>
  <si>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</si>
  <si>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</si>
  <si>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</si>
  <si>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</si>
  <si>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</si>
  <si>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</si>
  <si>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</si>
  <si>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</si>
  <si>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</si>
  <si>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</si>
  <si>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</si>
  <si>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</si>
  <si>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</si>
  <si>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</si>
  <si>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</si>
  <si>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</si>
  <si>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</si>
  <si>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</si>
  <si>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</si>
  <si>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</si>
  <si>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</si>
  <si>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</si>
  <si>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</si>
  <si>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</si>
  <si>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</si>
  <si>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</si>
  <si>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</si>
  <si>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</si>
  <si>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</si>
  <si>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</si>
  <si>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</si>
  <si>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</si>
  <si>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</si>
  <si>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</si>
  <si>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</si>
  <si>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</si>
  <si>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</si>
  <si>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</si>
  <si>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</si>
  <si>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</si>
  <si>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</si>
  <si>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</si>
  <si>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</si>
  <si>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</si>
  <si>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</si>
  <si>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</si>
  <si>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</si>
  <si>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</si>
  <si>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</si>
  <si>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</si>
  <si>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</si>
  <si>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</si>
  <si>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</si>
  <si>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</si>
  <si>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</si>
  <si>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</si>
  <si>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</si>
  <si>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</si>
  <si>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</si>
  <si>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</si>
  <si>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</si>
  <si>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</si>
  <si>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</si>
  <si>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</si>
  <si>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</si>
  <si>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</si>
  <si>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</si>
  <si>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</si>
  <si>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</si>
  <si>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</si>
  <si>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</si>
  <si>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</si>
  <si>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</si>
  <si>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</si>
  <si>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</si>
  <si>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</si>
  <si>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</si>
  <si>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</si>
  <si>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</si>
  <si>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</si>
  <si>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</si>
  <si>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</si>
  <si>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</si>
  <si>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</si>
  <si>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</si>
  <si>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</si>
  <si>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</si>
  <si>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</si>
  <si>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</si>
  <si>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</si>
  <si>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</si>
  <si>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</si>
  <si>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</si>
  <si>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</si>
  <si>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</si>
  <si>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</si>
  <si>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</si>
  <si>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</si>
  <si>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</si>
  <si>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</si>
  <si>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</si>
  <si>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</si>
  <si>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</si>
  <si>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</si>
  <si>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</si>
  <si>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</si>
  <si>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</si>
  <si>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</si>
  <si>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</si>
  <si>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</si>
  <si>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</si>
  <si>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</si>
  <si>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</si>
  <si>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</si>
  <si>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</si>
  <si>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</si>
  <si>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</si>
  <si>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</si>
  <si>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</si>
  <si>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</si>
  <si>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</si>
  <si>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</si>
  <si>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</si>
  <si>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</si>
  <si>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</si>
  <si>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</si>
  <si>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</si>
  <si>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</si>
  <si>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</si>
  <si>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</si>
  <si>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</si>
  <si>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</si>
  <si>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</si>
  <si>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</si>
  <si>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</si>
  <si>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</si>
  <si>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</si>
  <si>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</si>
  <si>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</si>
  <si>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</si>
  <si>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</si>
  <si>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</si>
  <si>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</si>
  <si>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</si>
  <si>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</si>
  <si>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</si>
  <si>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</si>
  <si>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</si>
  <si>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</si>
  <si>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</si>
  <si>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</si>
  <si>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</si>
  <si>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</si>
  <si>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</si>
  <si>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</si>
  <si>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</si>
  <si>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</si>
  <si>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</si>
  <si>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</si>
  <si>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</si>
  <si>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</si>
  <si>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</si>
  <si>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</si>
  <si>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</si>
  <si>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</si>
  <si>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</si>
  <si>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</si>
  <si>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</si>
  <si>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</si>
  <si>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</si>
  <si>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</si>
  <si>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</si>
  <si>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</si>
  <si>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</si>
  <si>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</si>
  <si>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</si>
  <si>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</si>
  <si>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</si>
  <si>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</si>
  <si>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</si>
  <si>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</si>
  <si>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</si>
  <si>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</si>
  <si>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</si>
  <si>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</si>
  <si>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</si>
  <si>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</si>
  <si>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</si>
  <si>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</si>
  <si>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</si>
  <si>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</si>
  <si>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</si>
  <si>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</si>
  <si>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</si>
  <si>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</si>
  <si>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</si>
  <si>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</si>
  <si>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</si>
  <si>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</si>
  <si>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</si>
  <si>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</si>
  <si>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</si>
  <si>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</si>
  <si>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</si>
  <si>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</si>
  <si>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</si>
  <si>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</si>
  <si>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</si>
  <si>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</si>
  <si>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</si>
  <si>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</si>
  <si>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</si>
  <si>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</si>
  <si>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</si>
  <si>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</si>
  <si>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</si>
  <si>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</si>
  <si>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</si>
  <si>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</si>
  <si>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</si>
  <si>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</si>
  <si>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</si>
  <si>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</si>
  <si>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</si>
  <si>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</si>
  <si>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</si>
  <si>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</si>
  <si>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</si>
  <si>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</si>
  <si>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</si>
  <si>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</si>
  <si>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</si>
  <si>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</si>
  <si>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</si>
  <si>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</si>
  <si>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</si>
  <si>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</si>
  <si>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</si>
  <si>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</si>
  <si>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</si>
  <si>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</si>
  <si>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</si>
  <si>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</si>
  <si>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</si>
  <si>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</si>
  <si>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</si>
  <si>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</si>
  <si>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</si>
  <si>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</si>
  <si>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</si>
  <si>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</si>
  <si>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</si>
  <si>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</si>
  <si>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</si>
  <si>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</si>
  <si>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</si>
  <si>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</si>
  <si>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</si>
  <si>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</si>
  <si>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</si>
  <si>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</si>
  <si>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</si>
  <si>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</si>
  <si>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</si>
  <si>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</si>
  <si>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</si>
  <si>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</si>
  <si>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</si>
  <si>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</si>
  <si>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</si>
  <si>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</si>
  <si>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</si>
  <si>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</si>
  <si>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</si>
  <si>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</si>
  <si>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</si>
  <si>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</si>
  <si>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</si>
  <si>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</si>
  <si>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</si>
  <si>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</si>
  <si>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</si>
  <si>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</si>
  <si>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</si>
  <si>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</si>
  <si>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</si>
  <si>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</si>
  <si>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</si>
  <si>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</si>
  <si>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</si>
  <si>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</si>
  <si>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</si>
  <si>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</si>
  <si>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</si>
  <si>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</si>
  <si>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</si>
  <si>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</si>
  <si>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</si>
  <si>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</si>
  <si>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</si>
  <si>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</si>
  <si>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</si>
  <si>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</si>
  <si>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</si>
  <si>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</si>
  <si>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</si>
  <si>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</si>
  <si>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</si>
  <si>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</si>
  <si>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</si>
  <si>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</si>
  <si>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</si>
  <si>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</si>
  <si>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</si>
  <si>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</si>
  <si>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</si>
  <si>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</si>
  <si>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</si>
  <si>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</si>
  <si>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</si>
  <si>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</si>
  <si>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</si>
  <si>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</si>
  <si>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</si>
  <si>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</si>
  <si>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</si>
  <si>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</si>
  <si>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</si>
  <si>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</si>
  <si>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</si>
  <si>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</si>
  <si>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</si>
  <si>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</si>
  <si>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</si>
  <si>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</si>
  <si>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</si>
  <si>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</si>
  <si>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</si>
  <si>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</si>
  <si>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</si>
  <si>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</si>
  <si>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</si>
  <si>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</si>
  <si>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</si>
  <si>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</si>
  <si>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</si>
  <si>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</si>
  <si>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</si>
  <si>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</si>
  <si>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</si>
  <si>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</si>
  <si>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</si>
  <si>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</si>
  <si>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</si>
  <si>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</si>
  <si>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</si>
  <si>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</si>
  <si>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</si>
  <si>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</si>
  <si>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</si>
  <si>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</si>
  <si>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</si>
  <si>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</si>
  <si>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</si>
  <si>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</si>
  <si>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</si>
  <si>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</si>
  <si>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</si>
  <si>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</si>
  <si>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</si>
  <si>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</si>
  <si>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</si>
  <si>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</si>
  <si>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</si>
  <si>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</si>
  <si>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</si>
  <si>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</si>
  <si>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</si>
  <si>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</si>
  <si>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</si>
  <si>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</si>
  <si>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</si>
  <si>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</si>
  <si>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</si>
  <si>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</si>
  <si>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</si>
  <si>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</si>
  <si>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</si>
  <si>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</si>
  <si>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</si>
  <si>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</si>
  <si>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</si>
  <si>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</si>
  <si>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</si>
  <si>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</si>
  <si>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</si>
  <si>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</si>
  <si>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</si>
  <si>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</si>
  <si>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</si>
  <si>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</si>
  <si>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</si>
  <si>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</si>
  <si>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</si>
  <si>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</si>
  <si>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</si>
  <si>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</si>
  <si>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</si>
  <si>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</si>
  <si>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</si>
  <si>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</si>
  <si>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</si>
  <si>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</si>
  <si>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</si>
  <si>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</si>
  <si>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</si>
  <si>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</si>
  <si>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</si>
  <si>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</si>
  <si>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</si>
  <si>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</si>
  <si>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</si>
  <si>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</si>
  <si>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</si>
  <si>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</si>
  <si>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</si>
  <si>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</si>
  <si>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</si>
  <si>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</si>
  <si>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</si>
  <si>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</si>
  <si>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</si>
  <si>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</si>
  <si>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</si>
  <si>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</si>
  <si>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</si>
  <si>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</si>
  <si>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</si>
  <si>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</si>
  <si>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</si>
  <si>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</si>
  <si>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</si>
  <si>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</si>
  <si>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</si>
  <si>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</si>
  <si>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</si>
  <si>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</si>
  <si>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</si>
  <si>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</si>
  <si>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</si>
  <si>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</si>
  <si>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</si>
  <si>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</si>
  <si>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</si>
  <si>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</si>
  <si>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</si>
  <si>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</si>
  <si>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</si>
  <si>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</si>
  <si>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</si>
  <si>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</si>
  <si>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</si>
  <si>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</si>
  <si>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</si>
  <si>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</si>
  <si>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</si>
  <si>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</si>
  <si>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</si>
  <si>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</si>
  <si>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</si>
  <si>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</si>
  <si>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</si>
  <si>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</si>
  <si>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</si>
  <si>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</si>
  <si>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</si>
  <si>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</si>
  <si>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</si>
  <si>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</si>
  <si>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</si>
  <si>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</si>
  <si>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</si>
  <si>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</si>
  <si>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</si>
  <si>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</si>
  <si>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</si>
  <si>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</si>
  <si>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</si>
  <si>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</si>
  <si>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</si>
  <si>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</si>
  <si>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</si>
  <si>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</si>
  <si>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</si>
  <si>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</si>
  <si>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</si>
  <si>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</si>
  <si>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</si>
  <si>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</si>
  <si>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</si>
  <si>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</si>
  <si>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</si>
  <si>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</si>
  <si>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</si>
  <si>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</si>
  <si>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</si>
  <si>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</si>
  <si>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</si>
  <si>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</si>
  <si>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</si>
  <si>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</si>
  <si>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</si>
  <si>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</si>
  <si>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</si>
  <si>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</si>
  <si>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</si>
  <si>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</si>
  <si>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</si>
  <si>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</si>
  <si>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</si>
  <si>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</si>
  <si>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</si>
  <si>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</si>
  <si>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</si>
  <si>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</si>
  <si>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</si>
  <si>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</si>
  <si>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</si>
  <si>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</si>
  <si>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</si>
  <si>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</si>
  <si>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</si>
  <si>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</si>
  <si>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</si>
  <si>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</si>
  <si>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</si>
  <si>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</si>
  <si>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</si>
  <si>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</si>
  <si>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</si>
  <si>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</si>
  <si>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</si>
  <si>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</si>
  <si>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</si>
  <si>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</si>
  <si>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</si>
  <si>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</si>
  <si>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</si>
  <si>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</si>
  <si>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</si>
  <si>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</si>
  <si>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</si>
  <si>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</si>
  <si>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</si>
  <si>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</si>
  <si>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</si>
  <si>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</si>
  <si>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</si>
  <si>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</si>
  <si>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</si>
  <si>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</si>
  <si>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</si>
  <si>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</si>
  <si>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</si>
  <si>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</si>
  <si>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</si>
  <si>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</si>
  <si>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</si>
  <si>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</si>
  <si>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</si>
  <si>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</si>
  <si>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</si>
  <si>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</si>
  <si>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</si>
  <si>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</si>
  <si>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</si>
  <si>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</si>
  <si>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</si>
  <si>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</si>
  <si>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</si>
  <si>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</si>
  <si>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</si>
  <si>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</si>
  <si>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</si>
  <si>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</si>
  <si>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</si>
  <si>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</si>
  <si>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</si>
  <si>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</si>
  <si>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</si>
  <si>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</si>
  <si>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</si>
  <si>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</si>
  <si>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</si>
  <si>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</si>
  <si>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</si>
  <si>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</si>
  <si>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</si>
  <si>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</si>
  <si>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</si>
  <si>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</si>
  <si>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</si>
  <si>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</si>
  <si>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</si>
  <si>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</si>
  <si>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</si>
  <si>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</si>
  <si>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</si>
  <si>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</si>
  <si>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</si>
  <si>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</si>
  <si>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</si>
  <si>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</si>
  <si>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</si>
  <si>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</si>
  <si>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</si>
  <si>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</si>
  <si>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</si>
  <si>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</si>
  <si>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</si>
  <si>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</si>
  <si>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</si>
  <si>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</si>
  <si>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</si>
  <si>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</si>
  <si>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</si>
  <si>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</si>
  <si>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</si>
  <si>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</si>
  <si>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</si>
  <si>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</si>
  <si>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</si>
  <si>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</si>
  <si>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</si>
  <si>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</si>
  <si>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</si>
  <si>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</si>
  <si>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</si>
  <si>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</si>
  <si>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</si>
  <si>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</si>
  <si>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</si>
  <si>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</si>
  <si>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</si>
  <si>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</si>
  <si>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</si>
  <si>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</si>
  <si>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</si>
  <si>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</si>
  <si>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</si>
  <si>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</si>
  <si>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</si>
  <si>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</si>
  <si>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</si>
  <si>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</si>
  <si>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</si>
  <si>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</si>
  <si>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</si>
  <si>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</si>
  <si>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</si>
  <si>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</si>
  <si>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</si>
  <si>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</si>
  <si>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</si>
  <si>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</si>
  <si>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</si>
  <si>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</si>
  <si>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</si>
  <si>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</si>
  <si>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</si>
  <si>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</si>
  <si>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</si>
  <si>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</si>
  <si>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</si>
  <si>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</si>
  <si>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</si>
  <si>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</si>
  <si>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</si>
  <si>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</si>
  <si>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</si>
  <si>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</si>
  <si>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</si>
  <si>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</si>
  <si>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</si>
  <si>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</si>
  <si>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</si>
  <si>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</si>
  <si>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</si>
  <si>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</si>
  <si>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</si>
  <si>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</si>
  <si>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</si>
  <si>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</si>
  <si>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</si>
  <si>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</si>
  <si>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</si>
  <si>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</si>
  <si>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</si>
  <si>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</si>
  <si>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</si>
  <si>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</si>
  <si>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</si>
  <si>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</si>
  <si>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</si>
  <si>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</si>
  <si>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</si>
  <si>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</si>
  <si>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</si>
  <si>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</si>
  <si>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</si>
  <si>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</si>
  <si>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</si>
  <si>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</si>
  <si>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</si>
  <si>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</si>
  <si>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</si>
  <si>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</si>
  <si>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</si>
  <si>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</si>
  <si>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</si>
  <si>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</si>
  <si>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</si>
  <si>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</si>
  <si>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</si>
  <si>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</si>
  <si>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</si>
  <si>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</si>
  <si>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</si>
  <si>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</si>
  <si>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</si>
  <si>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</si>
  <si>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</si>
  <si>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</si>
  <si>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</si>
  <si>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</si>
  <si>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</si>
  <si>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</si>
  <si>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</si>
  <si>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</si>
  <si>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</si>
  <si>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</si>
  <si>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</si>
  <si>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</si>
  <si>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</si>
  <si>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</si>
  <si>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</si>
  <si>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</si>
  <si>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</si>
  <si>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</si>
  <si>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</si>
  <si>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</si>
  <si>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</si>
  <si>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</si>
  <si>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</si>
  <si>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</si>
  <si>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</si>
  <si>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</si>
  <si>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</si>
  <si>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</si>
  <si>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</si>
  <si>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</si>
  <si>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</si>
  <si>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</si>
  <si>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</si>
  <si>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</si>
  <si>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</si>
  <si>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</si>
  <si>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</si>
  <si>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</si>
  <si>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</si>
  <si>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</si>
  <si>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</si>
  <si>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</si>
  <si>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</si>
  <si>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</si>
  <si>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</si>
  <si>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</si>
  <si>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</si>
  <si>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</si>
  <si>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</si>
  <si>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</si>
  <si>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</si>
  <si>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</si>
  <si>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</si>
  <si>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</si>
  <si>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</si>
  <si>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</si>
  <si>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</si>
  <si>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</si>
  <si>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</si>
  <si>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</si>
  <si>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</si>
  <si>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</si>
  <si>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</si>
  <si>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</si>
  <si>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</si>
  <si>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</si>
  <si>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</si>
  <si>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</si>
  <si>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</si>
  <si>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</si>
  <si>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</si>
  <si>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</si>
  <si>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</si>
  <si>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</si>
  <si>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</si>
  <si>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</si>
  <si>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</si>
  <si>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</si>
  <si>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</si>
  <si>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</si>
  <si>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</si>
  <si>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</si>
  <si>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</si>
  <si>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</si>
  <si>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</si>
  <si>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</si>
  <si>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</si>
  <si>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</si>
  <si>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</si>
  <si>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</si>
  <si>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</si>
  <si>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</si>
  <si>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</si>
  <si>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</si>
  <si>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</si>
  <si>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</si>
  <si>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</si>
  <si>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</si>
  <si>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</si>
  <si>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</si>
  <si>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</si>
  <si>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</si>
  <si>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</si>
  <si>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</si>
  <si>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</si>
  <si>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</si>
  <si>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</si>
  <si>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</si>
  <si>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</si>
  <si>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</si>
  <si>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</si>
  <si>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</si>
  <si>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</si>
  <si>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</si>
  <si>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</si>
  <si>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</si>
  <si>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</si>
  <si>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</si>
  <si>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</si>
  <si>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</si>
  <si>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</si>
  <si>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</si>
  <si>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</si>
  <si>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</si>
  <si>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</si>
  <si>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</si>
  <si>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</si>
  <si>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</si>
  <si>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</si>
  <si>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</si>
  <si>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</si>
  <si>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</si>
  <si>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</si>
  <si>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</si>
  <si>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</si>
  <si>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</si>
  <si>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</si>
  <si>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</si>
  <si>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</si>
  <si>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</si>
  <si>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</si>
  <si>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</si>
  <si>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</si>
  <si>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</si>
  <si>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</si>
  <si>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</si>
  <si>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</si>
  <si>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</si>
  <si>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</si>
  <si>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</si>
  <si>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</si>
  <si>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</si>
  <si>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</si>
  <si>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</si>
  <si>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</si>
  <si>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</si>
  <si>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</si>
  <si>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</si>
  <si>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</si>
  <si>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</si>
  <si>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</si>
  <si>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</si>
  <si>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</si>
  <si>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</si>
  <si>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</si>
  <si>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</si>
  <si>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</si>
  <si>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</si>
  <si>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</si>
  <si>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</si>
  <si>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</si>
  <si>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</si>
  <si>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</si>
  <si>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</si>
  <si>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</si>
  <si>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</si>
  <si>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</si>
  <si>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</si>
  <si>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</si>
  <si>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</si>
  <si>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</si>
  <si>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</si>
  <si>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</si>
  <si>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</si>
  <si>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</si>
  <si>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</si>
  <si>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</si>
  <si>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</si>
  <si>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</si>
  <si>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</si>
  <si>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</si>
  <si>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</si>
  <si>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</si>
  <si>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</si>
  <si>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</si>
  <si>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</si>
  <si>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</si>
  <si>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</si>
  <si>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</si>
  <si>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</si>
  <si>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</si>
  <si>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</si>
  <si>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</si>
  <si>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</si>
  <si>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</si>
  <si>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</si>
  <si>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</si>
  <si>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</si>
  <si>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</si>
  <si>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</si>
  <si>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</si>
  <si>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</si>
  <si>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</si>
  <si>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</si>
  <si>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</si>
  <si>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</si>
  <si>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</si>
  <si>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</si>
  <si>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</si>
  <si>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</si>
  <si>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</si>
  <si>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</si>
  <si>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</si>
  <si>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</si>
  <si>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</si>
  <si>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</si>
  <si>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</si>
  <si>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</si>
  <si>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</si>
  <si>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</si>
  <si>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</si>
  <si>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</si>
  <si>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</si>
  <si>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</si>
  <si>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</si>
  <si>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</si>
  <si>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</si>
  <si>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</si>
  <si>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</si>
  <si>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</si>
  <si>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</si>
  <si>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</si>
  <si>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</si>
  <si>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</si>
  <si>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</si>
  <si>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</si>
  <si>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</si>
  <si>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</si>
  <si>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</si>
  <si>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</si>
  <si>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</si>
  <si>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</si>
  <si>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</si>
  <si>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</si>
  <si>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</si>
  <si>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</si>
  <si>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</si>
  <si>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</si>
  <si>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</si>
  <si>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</si>
  <si>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</si>
  <si>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</si>
  <si>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</si>
  <si>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</si>
  <si>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</si>
  <si>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</si>
  <si>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</si>
  <si>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</si>
  <si>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</si>
  <si>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</si>
  <si>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</si>
  <si>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</si>
  <si>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</si>
  <si>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</si>
  <si>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</si>
  <si>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</si>
  <si>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</si>
  <si>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</si>
  <si>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</si>
  <si>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</si>
  <si>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</si>
  <si>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</si>
  <si>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</si>
  <si>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</si>
  <si>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</si>
  <si>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</si>
  <si>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</si>
  <si>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</si>
  <si>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</si>
  <si>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</si>
  <si>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</si>
  <si>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</si>
  <si>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</si>
  <si>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</si>
  <si>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</si>
  <si>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</si>
  <si>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</si>
  <si>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</si>
  <si>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</si>
  <si>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</si>
  <si>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</si>
  <si>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</si>
  <si>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</si>
  <si>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</si>
  <si>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</si>
  <si>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</si>
  <si>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</si>
  <si>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</si>
  <si>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</si>
  <si>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</si>
  <si>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</si>
  <si>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</si>
  <si>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</si>
  <si>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</si>
  <si>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</si>
  <si>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</si>
  <si>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</si>
  <si>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</si>
  <si>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</si>
  <si>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</si>
  <si>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</si>
  <si>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</si>
  <si>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</si>
  <si>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</si>
  <si>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</si>
  <si>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</si>
  <si>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</si>
  <si>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</si>
  <si>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</si>
  <si>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</si>
  <si>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</si>
  <si>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</si>
  <si>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</si>
  <si>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</si>
  <si>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</si>
  <si>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</si>
  <si>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</si>
  <si>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</si>
  <si>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</si>
  <si>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</si>
  <si>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</si>
  <si>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</si>
  <si>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</si>
  <si>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</si>
  <si>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</si>
  <si>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</si>
  <si>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</si>
  <si>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</si>
  <si>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</si>
  <si>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</si>
  <si>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</si>
  <si>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</si>
  <si>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</si>
  <si>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</si>
  <si>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</si>
  <si>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</si>
  <si>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</si>
  <si>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</si>
  <si>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</si>
  <si>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</si>
  <si>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</si>
  <si>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</si>
  <si>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</si>
  <si>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</si>
  <si>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</si>
  <si>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</si>
  <si>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</si>
  <si>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</si>
  <si>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</si>
  <si>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</si>
  <si>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</si>
  <si>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</si>
  <si>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</si>
  <si>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</si>
  <si>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</si>
  <si>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</si>
  <si>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</si>
  <si>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</si>
  <si>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</si>
  <si>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</si>
  <si>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</si>
  <si>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</si>
  <si>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</si>
  <si>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</si>
  <si>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</si>
  <si>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</si>
  <si>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</si>
  <si>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</si>
  <si>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</si>
  <si>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</si>
  <si>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</si>
  <si>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</si>
  <si>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</si>
  <si>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</si>
  <si>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</si>
  <si>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</si>
  <si>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</si>
  <si>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</si>
  <si>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</si>
  <si>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</si>
  <si>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</si>
  <si>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</si>
  <si>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</si>
  <si>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</si>
  <si>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</si>
  <si>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</si>
  <si>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</si>
  <si>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</si>
  <si>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</si>
  <si>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</si>
  <si>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</si>
  <si>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</si>
  <si>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</si>
  <si>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</si>
  <si>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</si>
  <si>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</si>
  <si>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</si>
  <si>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</si>
  <si>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</si>
  <si>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</si>
  <si>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</si>
  <si>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</si>
  <si>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</si>
  <si>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</si>
  <si>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</si>
  <si>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</si>
  <si>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</si>
  <si>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</si>
  <si>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</si>
  <si>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</si>
  <si>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</si>
  <si>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</si>
  <si>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</si>
  <si>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</si>
  <si>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</si>
  <si>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</si>
  <si>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</si>
  <si>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</si>
  <si>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</si>
  <si>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</si>
  <si>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</si>
  <si>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</si>
  <si>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</si>
  <si>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</si>
  <si>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</si>
  <si>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</si>
  <si>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</si>
  <si>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</si>
  <si>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</si>
  <si>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</si>
  <si>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</si>
  <si>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</si>
  <si>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</si>
  <si>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</si>
  <si>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</si>
  <si>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</si>
  <si>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</si>
  <si>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</si>
  <si>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</si>
  <si>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</si>
  <si>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</si>
  <si>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</si>
  <si>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</si>
  <si>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</si>
  <si>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</si>
  <si>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</si>
  <si>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</si>
  <si>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</si>
  <si>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</si>
  <si>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</si>
  <si>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</si>
  <si>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</si>
  <si>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</si>
  <si>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</si>
  <si>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</si>
  <si>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</si>
  <si>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</si>
  <si>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</si>
  <si>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</si>
  <si>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</si>
  <si>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</si>
  <si>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</si>
  <si>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</si>
  <si>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</si>
  <si>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</si>
  <si>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</si>
  <si>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</si>
  <si>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</si>
  <si>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</si>
  <si>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</si>
  <si>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</si>
  <si>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</si>
  <si>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</si>
  <si>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</si>
  <si>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</si>
  <si>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</si>
  <si>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</si>
  <si>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</si>
  <si>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</si>
  <si>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</si>
  <si>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</si>
  <si>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</si>
  <si>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</si>
  <si>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</si>
  <si>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</si>
  <si>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</si>
  <si>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</si>
  <si>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</si>
  <si>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</si>
  <si>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</si>
  <si>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</si>
  <si>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</si>
  <si>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</si>
  <si>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</si>
  <si>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</si>
  <si>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</si>
  <si>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</si>
  <si>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</si>
  <si>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</si>
  <si>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</si>
  <si>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</si>
  <si>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</si>
  <si>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</si>
  <si>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</si>
  <si>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</si>
  <si>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</si>
  <si>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</si>
  <si>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</si>
  <si>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</si>
  <si>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</si>
  <si>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</si>
  <si>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</si>
  <si>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</si>
  <si>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</si>
  <si>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</si>
  <si>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</si>
  <si>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</si>
  <si>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</si>
  <si>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</si>
  <si>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</si>
  <si>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</si>
  <si>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</si>
  <si>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</si>
  <si>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</si>
  <si>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</si>
  <si>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</si>
  <si>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</si>
  <si>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</si>
  <si>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</si>
  <si>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</si>
  <si>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</si>
  <si>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</si>
  <si>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</si>
  <si>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</si>
  <si>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</si>
  <si>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</si>
  <si>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</si>
  <si>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</si>
  <si>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</si>
  <si>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</si>
  <si>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</si>
  <si>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</si>
  <si>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</si>
  <si>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</si>
  <si>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</si>
  <si>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</si>
  <si>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</si>
  <si>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</si>
  <si>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</si>
  <si>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</si>
  <si>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</si>
  <si>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</si>
  <si>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</si>
  <si>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</si>
  <si>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</si>
  <si>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</si>
  <si>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</si>
  <si>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</si>
  <si>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</si>
  <si>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</si>
  <si>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</si>
  <si>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</si>
  <si>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</si>
  <si>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</si>
  <si>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</si>
  <si>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</si>
  <si>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</si>
  <si>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</si>
  <si>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</si>
  <si>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</si>
  <si>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</si>
  <si>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</si>
  <si>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</si>
  <si>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</si>
  <si>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</si>
  <si>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</si>
  <si>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</si>
  <si>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</si>
  <si>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</si>
  <si>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</si>
  <si>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</si>
  <si>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</si>
  <si>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</si>
  <si>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</si>
  <si>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</si>
  <si>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</si>
  <si>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</si>
  <si>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</si>
  <si>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</si>
  <si>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</si>
  <si>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</si>
  <si>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</si>
  <si>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</si>
  <si>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</si>
  <si>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</si>
  <si>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</si>
  <si>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</si>
  <si>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</si>
  <si>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</si>
  <si>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</si>
  <si>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</si>
  <si>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</si>
  <si>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</si>
  <si>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</si>
  <si>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</si>
  <si>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</si>
  <si>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</si>
  <si>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</si>
  <si>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</si>
  <si>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</si>
  <si>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</si>
  <si>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</si>
  <si>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</si>
  <si>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</si>
  <si>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</si>
  <si>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</si>
  <si>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</si>
  <si>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</si>
  <si>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</si>
  <si>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</si>
  <si>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</si>
  <si>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</si>
  <si>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</si>
  <si>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</si>
  <si>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</si>
  <si>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</si>
  <si>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</si>
  <si>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</si>
  <si>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</si>
  <si>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</si>
  <si>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</si>
  <si>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</si>
  <si>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</si>
  <si>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</si>
  <si>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</si>
  <si>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</si>
  <si>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</si>
  <si>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</si>
  <si>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</si>
  <si>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</si>
  <si>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</si>
  <si>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</si>
  <si>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</si>
  <si>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</si>
  <si>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</si>
  <si>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</si>
  <si>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</si>
  <si>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</si>
  <si>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</si>
  <si>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</si>
  <si>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</si>
  <si>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</si>
  <si>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</si>
  <si>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</si>
  <si>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</si>
  <si>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</si>
  <si>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</si>
  <si>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</si>
  <si>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</si>
  <si>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</si>
  <si>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</si>
  <si>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</si>
  <si>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</si>
  <si>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</si>
  <si>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</si>
  <si>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</si>
  <si>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</si>
  <si>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</si>
  <si>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</si>
  <si>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</si>
  <si>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</si>
  <si>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</si>
  <si>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</si>
  <si>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</si>
  <si>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</si>
  <si>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</si>
  <si>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</si>
  <si>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</si>
  <si>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</si>
  <si>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</si>
  <si>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</si>
  <si>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</si>
  <si>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</si>
  <si>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</si>
  <si>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</si>
  <si>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</si>
  <si>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</si>
  <si>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</si>
  <si>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</si>
  <si>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</si>
  <si>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</si>
  <si>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</si>
  <si>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</si>
  <si>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</si>
  <si>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</si>
  <si>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</si>
  <si>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</si>
  <si>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</si>
  <si>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</si>
  <si>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</si>
  <si>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</si>
  <si>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</si>
  <si>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</si>
  <si>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</si>
  <si>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</si>
  <si>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</si>
  <si>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</si>
  <si>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</si>
  <si>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</si>
  <si>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</si>
  <si>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</si>
  <si>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</si>
  <si>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</si>
  <si>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</si>
  <si>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</si>
  <si>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</si>
  <si>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</si>
  <si>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</si>
  <si>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</si>
  <si>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</si>
  <si>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</si>
  <si>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</si>
  <si>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</si>
  <si>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</si>
  <si>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</si>
  <si>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</si>
  <si>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</si>
  <si>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</si>
  <si>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</si>
  <si>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</si>
  <si>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</si>
  <si>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</si>
  <si>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</si>
  <si>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</si>
  <si>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</si>
  <si>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</si>
  <si>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</si>
  <si>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</si>
  <si>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</si>
  <si>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</si>
  <si>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</si>
  <si>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</si>
  <si>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</si>
  <si>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</si>
  <si>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</si>
  <si>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</si>
  <si>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</si>
  <si>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</si>
  <si>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</si>
  <si>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</si>
  <si>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</si>
  <si>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</si>
  <si>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</si>
  <si>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</si>
  <si>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</si>
  <si>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</si>
  <si>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</si>
  <si>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</si>
  <si>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</si>
  <si>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</si>
  <si>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</si>
  <si>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</si>
  <si>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</si>
  <si>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</si>
  <si>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</si>
  <si>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</si>
  <si>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</si>
  <si>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</si>
  <si>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</si>
  <si>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</si>
  <si>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</si>
  <si>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</si>
  <si>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</si>
  <si>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</si>
  <si>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</si>
  <si>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</si>
  <si>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</si>
  <si>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</si>
  <si>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</si>
  <si>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</si>
  <si>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</si>
  <si>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</si>
  <si>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</si>
  <si>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</si>
  <si>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</si>
  <si>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</si>
  <si>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</si>
  <si>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</si>
  <si>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</si>
  <si>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</si>
  <si>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</si>
  <si>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</si>
  <si>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</si>
  <si>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</si>
  <si>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</si>
  <si>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</si>
  <si>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</si>
  <si>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</si>
  <si>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</si>
  <si>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</si>
  <si>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</si>
  <si>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</si>
  <si>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</si>
  <si>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</si>
  <si>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</si>
  <si>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</si>
  <si>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</si>
  <si>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</si>
  <si>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</si>
  <si>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</si>
  <si>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</si>
  <si>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</si>
  <si>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</si>
  <si>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</si>
  <si>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</si>
  <si>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</si>
  <si>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</si>
  <si>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</si>
  <si>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</si>
  <si>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</si>
  <si>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</si>
  <si>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</si>
  <si>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</si>
  <si>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</si>
  <si>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</si>
  <si>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</si>
  <si>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</si>
  <si>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</si>
  <si>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</si>
  <si>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</si>
  <si>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</si>
  <si>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</si>
  <si>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</si>
  <si>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</si>
  <si>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</si>
  <si>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</si>
  <si>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</si>
  <si>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</si>
  <si>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</si>
  <si>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</si>
  <si>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</si>
  <si>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</si>
  <si>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</si>
  <si>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</si>
  <si>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</si>
  <si>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</si>
  <si>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</si>
  <si>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</si>
  <si>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</si>
  <si>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</si>
  <si>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</si>
  <si>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</si>
  <si>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</si>
  <si>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</si>
  <si>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</si>
  <si>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</si>
  <si>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</si>
  <si>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</si>
  <si>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</si>
  <si>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</si>
  <si>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</si>
  <si>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</si>
  <si>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</si>
  <si>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</si>
  <si>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</si>
  <si>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</si>
  <si>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</si>
  <si>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</si>
  <si>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</si>
  <si>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</si>
  <si>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</si>
  <si>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</si>
  <si>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</si>
  <si>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</si>
  <si>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</si>
  <si>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</si>
  <si>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</si>
  <si>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</si>
  <si>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</si>
  <si>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</si>
  <si>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</si>
  <si>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</si>
  <si>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</si>
  <si>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</si>
  <si>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</si>
  <si>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</si>
  <si>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</si>
  <si>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</si>
  <si>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</si>
  <si>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</si>
  <si>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</si>
  <si>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</si>
  <si>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</si>
  <si>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</si>
  <si>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</si>
  <si>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</si>
  <si>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</si>
  <si>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</si>
  <si>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</si>
  <si>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</si>
  <si>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</si>
  <si>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</si>
  <si>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</si>
  <si>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</si>
  <si>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</si>
  <si>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</si>
  <si>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</si>
  <si>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</si>
  <si>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</si>
  <si>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</si>
  <si>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</si>
  <si>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</si>
  <si>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</si>
  <si>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</si>
  <si>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</si>
  <si>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</si>
  <si>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</si>
  <si>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</si>
  <si>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</si>
  <si>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</si>
  <si>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</si>
  <si>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</si>
  <si>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</si>
  <si>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</si>
  <si>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</si>
  <si>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</si>
  <si>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</si>
  <si>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</si>
  <si>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</si>
  <si>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</si>
  <si>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</si>
  <si>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</si>
  <si>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</si>
  <si>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</si>
  <si>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</si>
  <si>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</si>
  <si>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</si>
  <si>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</si>
  <si>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</si>
  <si>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</si>
  <si>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</si>
  <si>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</si>
  <si>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</si>
  <si>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</si>
  <si>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</si>
  <si>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</si>
  <si>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</si>
  <si>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</si>
  <si>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</si>
  <si>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</si>
  <si>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</si>
  <si>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</si>
  <si>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</si>
  <si>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</si>
  <si>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</si>
  <si>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</si>
  <si>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</si>
  <si>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</si>
  <si>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</si>
  <si>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</si>
  <si>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</si>
  <si>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</si>
  <si>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</si>
  <si>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</si>
  <si>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</si>
  <si>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</si>
  <si>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</si>
  <si>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</si>
  <si>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</si>
  <si>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</si>
  <si>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</si>
  <si>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</si>
  <si>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</si>
  <si>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</si>
  <si>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</si>
  <si>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</si>
  <si>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</si>
  <si>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</si>
  <si>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</si>
  <si>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</si>
  <si>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</si>
  <si>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</si>
  <si>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</si>
  <si>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</si>
  <si>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</si>
  <si>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</si>
  <si>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</si>
  <si>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</si>
  <si>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</si>
  <si>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</si>
  <si>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</si>
  <si>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</si>
  <si>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</si>
  <si>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</si>
  <si>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</si>
  <si>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</si>
  <si>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</si>
  <si>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</si>
  <si>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</si>
  <si>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</si>
  <si>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</si>
  <si>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</si>
  <si>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</si>
  <si>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</si>
  <si>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</si>
  <si>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</si>
  <si>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</si>
  <si>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</si>
  <si>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</si>
  <si>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</si>
  <si>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</si>
  <si>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</si>
  <si>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</si>
  <si>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</si>
  <si>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</si>
  <si>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</si>
  <si>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</si>
  <si>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</si>
  <si>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</si>
  <si>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</si>
  <si>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</si>
  <si>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</si>
  <si>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</si>
  <si>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</si>
  <si>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</si>
  <si>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</si>
  <si>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</si>
  <si>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</si>
  <si>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</si>
  <si>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</si>
  <si>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</si>
  <si>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</si>
  <si>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</si>
  <si>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</si>
  <si>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</si>
  <si>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</si>
  <si>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</si>
  <si>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</si>
  <si>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</si>
  <si>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</si>
  <si>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</si>
  <si>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</si>
  <si>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</si>
  <si>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</si>
  <si>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</si>
  <si>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</si>
  <si>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</si>
  <si>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</si>
  <si>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</si>
  <si>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</si>
  <si>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</si>
  <si>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</si>
  <si>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</si>
  <si>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</si>
  <si>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</si>
  <si>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</si>
  <si>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</si>
  <si>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</si>
  <si>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</si>
  <si>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</si>
  <si>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</si>
  <si>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</si>
  <si>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</si>
  <si>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</si>
  <si>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</si>
  <si>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</si>
  <si>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</si>
  <si>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</si>
  <si>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</si>
  <si>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</si>
  <si>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</si>
  <si>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</si>
  <si>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</si>
  <si>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</si>
  <si>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</si>
  <si>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</si>
  <si>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</si>
  <si>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</si>
  <si>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</si>
  <si>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</si>
  <si>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</si>
  <si>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</si>
  <si>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</si>
  <si>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</si>
  <si>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</si>
  <si>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</si>
  <si>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</si>
  <si>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</si>
  <si>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</si>
  <si>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</si>
  <si>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</si>
  <si>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</si>
  <si>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</si>
  <si>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</si>
  <si>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</si>
  <si>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</si>
  <si>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</si>
  <si>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</si>
  <si>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</si>
  <si>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</si>
  <si>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</si>
  <si>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</si>
  <si>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</si>
  <si>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</si>
  <si>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</si>
  <si>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</si>
  <si>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</si>
  <si>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</si>
  <si>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</si>
  <si>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</si>
  <si>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</si>
  <si>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</si>
  <si>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</si>
  <si>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</si>
  <si>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</si>
  <si>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</si>
  <si>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</si>
  <si>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</si>
  <si>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</si>
  <si>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</si>
  <si>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</si>
  <si>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</si>
  <si>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</si>
  <si>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</si>
  <si>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</si>
  <si>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</si>
  <si>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</si>
  <si>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</si>
  <si>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</si>
  <si>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</si>
  <si>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</si>
  <si>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</si>
  <si>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</si>
  <si>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</si>
  <si>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</si>
  <si>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</si>
  <si>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</si>
  <si>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</si>
  <si>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</si>
  <si>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</si>
  <si>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</si>
  <si>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</si>
  <si>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</si>
  <si>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</si>
  <si>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</si>
  <si>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</si>
  <si>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</si>
  <si>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</si>
  <si>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</si>
  <si>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</si>
  <si>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</si>
  <si>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</si>
  <si>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</si>
  <si>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</si>
  <si>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</si>
  <si>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</si>
  <si>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</si>
  <si>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</si>
  <si>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</si>
  <si>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</si>
  <si>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</si>
  <si>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</si>
  <si>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</si>
  <si>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</si>
  <si>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</si>
  <si>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</si>
  <si>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</si>
  <si>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</si>
  <si>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</si>
  <si>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</si>
  <si>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</si>
  <si>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</si>
  <si>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</si>
  <si>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</si>
  <si>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</si>
  <si>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</si>
  <si>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</si>
  <si>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</si>
  <si>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</si>
  <si>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</si>
  <si>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</si>
  <si>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</si>
  <si>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</si>
  <si>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</si>
  <si>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</si>
  <si>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</si>
  <si>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</si>
  <si>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</si>
  <si>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</si>
  <si>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</si>
  <si>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</si>
  <si>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</si>
  <si>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</si>
  <si>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</si>
  <si>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</si>
  <si>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</si>
  <si>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</si>
  <si>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</si>
  <si>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</si>
  <si>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</si>
  <si>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</si>
  <si>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</si>
  <si>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</si>
  <si>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</si>
  <si>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</si>
  <si>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</si>
  <si>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</si>
  <si>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</si>
  <si>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</si>
  <si>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</si>
  <si>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</si>
  <si>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</si>
  <si>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</si>
  <si>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</si>
  <si>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</si>
  <si>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</si>
  <si>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</si>
  <si>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</si>
  <si>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</si>
  <si>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</si>
  <si>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</si>
  <si>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</si>
  <si>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</si>
  <si>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</si>
  <si>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</si>
  <si>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</si>
  <si>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</si>
  <si>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</si>
  <si>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</si>
  <si>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</si>
  <si>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</si>
  <si>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</si>
  <si>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</si>
  <si>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</si>
  <si>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</si>
  <si>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</si>
  <si>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</si>
  <si>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</si>
  <si>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</si>
  <si>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</si>
  <si>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</si>
  <si>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</si>
  <si>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</si>
  <si>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</si>
  <si>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</si>
  <si>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</si>
  <si>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</si>
  <si>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</si>
  <si>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</si>
  <si>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</si>
  <si>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</si>
  <si>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</si>
  <si>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</si>
  <si>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</si>
  <si>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</si>
  <si>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</si>
  <si>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</si>
  <si>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</si>
  <si>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</si>
  <si>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</si>
  <si>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</si>
  <si>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</si>
  <si>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</si>
  <si>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</si>
  <si>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</si>
  <si>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</si>
  <si>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</si>
  <si>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</si>
  <si>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</si>
  <si>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</si>
  <si>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</si>
  <si>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</si>
  <si>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</si>
  <si>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</si>
  <si>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</si>
  <si>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</si>
  <si>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</si>
  <si>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</si>
  <si>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</si>
  <si>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</si>
  <si>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</si>
  <si>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</si>
  <si>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</si>
  <si>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</si>
  <si>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</si>
  <si>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</si>
  <si>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</si>
  <si>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</si>
  <si>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</si>
  <si>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</si>
  <si>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</si>
  <si>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</si>
  <si>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</si>
  <si>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</si>
  <si>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</si>
  <si>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</si>
  <si>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</si>
  <si>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</si>
  <si>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</si>
  <si>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</si>
  <si>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</si>
  <si>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</si>
  <si>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</si>
  <si>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</si>
  <si>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</si>
  <si>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</si>
  <si>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</si>
  <si>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</si>
  <si>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</si>
  <si>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</si>
  <si>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</si>
  <si>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</si>
  <si>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</si>
  <si>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</si>
  <si>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</si>
  <si>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</si>
  <si>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</si>
  <si>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</si>
  <si>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</si>
  <si>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</si>
  <si>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</si>
  <si>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</si>
  <si>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</si>
  <si>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</si>
  <si>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</si>
  <si>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</si>
  <si>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</si>
  <si>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</si>
  <si>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</si>
  <si>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</si>
  <si>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</si>
  <si>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</si>
  <si>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</si>
  <si>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</si>
  <si>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</si>
  <si>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</si>
  <si>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</si>
  <si>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</si>
  <si>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</si>
  <si>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</si>
  <si>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</si>
  <si>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</si>
  <si>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</si>
  <si>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</si>
  <si>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</si>
  <si>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</si>
  <si>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</si>
  <si>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</si>
  <si>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</si>
  <si>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</si>
  <si>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</si>
  <si>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</si>
  <si>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</si>
  <si>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</si>
  <si>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</si>
  <si>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</si>
  <si>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</si>
  <si>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</si>
  <si>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</si>
  <si>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</si>
  <si>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</si>
  <si>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</si>
  <si>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</si>
  <si>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</si>
  <si>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</si>
  <si>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</si>
  <si>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</si>
  <si>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</si>
  <si>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</si>
  <si>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</si>
  <si>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</si>
  <si>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</si>
  <si>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</si>
  <si>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</si>
  <si>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</si>
  <si>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</si>
  <si>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</si>
  <si>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</si>
  <si>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</si>
  <si>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</si>
  <si>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</si>
  <si>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</si>
  <si>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</si>
  <si>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</si>
  <si>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</si>
  <si>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</si>
  <si>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</si>
  <si>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</si>
  <si>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</si>
  <si>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</si>
  <si>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</si>
  <si>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</si>
  <si>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</si>
  <si>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</si>
  <si>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</si>
  <si>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</si>
  <si>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</si>
  <si>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</si>
  <si>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</si>
  <si>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</si>
  <si>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</si>
  <si>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</si>
  <si>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</si>
  <si>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</si>
  <si>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</si>
  <si>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</si>
  <si>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</si>
  <si>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</si>
  <si>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</si>
  <si>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</si>
  <si>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</si>
  <si>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</si>
  <si>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</si>
  <si>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</si>
  <si>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</si>
  <si>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</si>
  <si>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</si>
  <si>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</si>
  <si>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</si>
  <si>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</si>
  <si>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</si>
  <si>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</si>
  <si>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</si>
  <si>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</si>
  <si>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</si>
  <si>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</si>
  <si>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</si>
  <si>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</si>
  <si>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</si>
  <si>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</si>
  <si>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</si>
  <si>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</si>
  <si>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</si>
  <si>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</si>
  <si>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</si>
  <si>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</si>
  <si>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</si>
  <si>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</si>
  <si>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</si>
  <si>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</si>
  <si>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</si>
  <si>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</si>
  <si>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</si>
  <si>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</si>
  <si>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</si>
  <si>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</si>
  <si>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</si>
  <si>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</si>
  <si>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</si>
  <si>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</si>
  <si>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</si>
  <si>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</si>
  <si>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</si>
  <si>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</si>
  <si>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</si>
  <si>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</si>
  <si>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</si>
  <si>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</si>
  <si>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</si>
  <si>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</si>
  <si>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</si>
  <si>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</si>
  <si>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</si>
  <si>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</si>
  <si>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</si>
  <si>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</si>
  <si>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</si>
  <si>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</si>
  <si>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</si>
  <si>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</si>
  <si>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</si>
  <si>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</si>
  <si>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</si>
  <si>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</si>
  <si>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</si>
  <si>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</si>
  <si>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</si>
  <si>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</si>
  <si>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</si>
  <si>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</si>
  <si>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</si>
  <si>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</si>
  <si>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</si>
  <si>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</si>
  <si>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</si>
  <si>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</si>
  <si>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</si>
  <si>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</si>
  <si>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</si>
  <si>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</si>
  <si>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</si>
  <si>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</si>
  <si>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</si>
  <si>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</si>
  <si>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</si>
  <si>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</si>
  <si>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</si>
  <si>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</si>
  <si>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</si>
  <si>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</si>
  <si>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</si>
  <si>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</si>
  <si>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</si>
  <si>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</si>
  <si>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</si>
  <si>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</si>
  <si>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</si>
  <si>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</si>
  <si>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</si>
  <si>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</si>
  <si>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</si>
  <si>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</si>
  <si>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</si>
  <si>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</si>
  <si>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</si>
  <si>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</si>
  <si>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</si>
  <si>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</si>
  <si>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</si>
  <si>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</si>
  <si>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</si>
  <si>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</si>
  <si>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</si>
  <si>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</si>
  <si>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</si>
  <si>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</si>
  <si>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</si>
  <si>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</si>
  <si>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</si>
  <si>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</si>
  <si>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</si>
  <si>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</si>
  <si>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</si>
  <si>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</si>
  <si>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</si>
  <si>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</si>
  <si>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</si>
  <si>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</si>
  <si>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</si>
  <si>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</si>
  <si>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</si>
  <si>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</si>
  <si>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</si>
  <si>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</si>
  <si>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</si>
  <si>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</si>
  <si>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</si>
  <si>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</si>
  <si>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</si>
  <si>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</si>
  <si>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</si>
  <si>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</si>
  <si>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</si>
  <si>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</si>
  <si>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</si>
  <si>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</si>
  <si>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</si>
  <si>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</si>
  <si>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</si>
  <si>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</si>
  <si>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</si>
  <si>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</si>
  <si>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</si>
  <si>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</si>
  <si>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</si>
  <si>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</si>
  <si>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</si>
  <si>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</si>
  <si>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</si>
  <si>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</si>
  <si>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</si>
  <si>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</si>
  <si>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</si>
  <si>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</si>
  <si>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</si>
  <si>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</si>
  <si>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</si>
  <si>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</si>
  <si>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</si>
  <si>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</si>
  <si>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</si>
  <si>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</si>
  <si>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</si>
  <si>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</si>
  <si>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</si>
  <si>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</si>
  <si>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</si>
  <si>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</si>
  <si>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</si>
  <si>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</si>
  <si>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</si>
  <si>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</si>
  <si>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</si>
  <si>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</si>
  <si>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</si>
  <si>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</si>
  <si>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</si>
  <si>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</si>
  <si>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</si>
  <si>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</si>
  <si>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</si>
  <si>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</si>
  <si>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</si>
  <si>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</si>
  <si>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</si>
  <si>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</si>
  <si>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</si>
  <si>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</si>
  <si>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</si>
  <si>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</si>
  <si>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</si>
  <si>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</si>
  <si>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</si>
  <si>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</si>
  <si>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</si>
  <si>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</si>
  <si>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</si>
  <si>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</si>
  <si>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</si>
  <si>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</si>
  <si>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</si>
  <si>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</si>
  <si>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</si>
  <si>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</si>
  <si>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</si>
  <si>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</si>
  <si>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</si>
  <si>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</si>
  <si>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</si>
  <si>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</si>
  <si>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</si>
  <si>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</si>
  <si>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</si>
  <si>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</si>
  <si>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</si>
  <si>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</si>
  <si>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</si>
  <si>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</si>
  <si>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</si>
  <si>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</si>
  <si>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</si>
  <si>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</si>
  <si>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</si>
  <si>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</si>
  <si>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</si>
  <si>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</si>
  <si>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</si>
  <si>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</si>
  <si>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</si>
  <si>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</si>
  <si>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</si>
  <si>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</si>
  <si>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</si>
  <si>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</si>
  <si>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</si>
  <si>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</si>
  <si>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</si>
  <si>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</si>
  <si>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</si>
  <si>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</si>
  <si>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</si>
  <si>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</si>
  <si>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</si>
  <si>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</si>
  <si>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</si>
  <si>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</si>
  <si>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</si>
  <si>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</si>
  <si>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</si>
  <si>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</si>
  <si>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</si>
  <si>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</si>
  <si>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</si>
  <si>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</si>
  <si>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</si>
  <si>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</si>
  <si>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</si>
  <si>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</si>
  <si>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</si>
  <si>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</si>
  <si>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</si>
  <si>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</si>
  <si>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</si>
  <si>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</si>
  <si>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</si>
  <si>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</si>
  <si>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</si>
  <si>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</si>
  <si>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</si>
  <si>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</si>
  <si>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</si>
  <si>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</si>
  <si>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</si>
  <si>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</si>
  <si>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</si>
  <si>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</si>
  <si>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</si>
  <si>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</si>
  <si>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</si>
  <si>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</si>
  <si>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</si>
  <si>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</si>
  <si>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</si>
  <si>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</si>
  <si>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</si>
  <si>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</si>
  <si>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</si>
  <si>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</si>
  <si>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</si>
  <si>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</si>
  <si>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</si>
  <si>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</si>
  <si>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</si>
  <si>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</si>
  <si>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</si>
  <si>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</si>
  <si>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</si>
  <si>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</si>
  <si>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</si>
  <si>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</si>
  <si>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</si>
  <si>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</si>
  <si>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</si>
  <si>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</si>
  <si>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</si>
  <si>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</si>
  <si>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</si>
  <si>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</si>
  <si>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</si>
  <si>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</si>
  <si>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</si>
  <si>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</si>
  <si>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</si>
  <si>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</si>
  <si>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</si>
  <si>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</si>
  <si>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</si>
  <si>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</si>
  <si>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</si>
  <si>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</si>
  <si>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</si>
  <si>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</si>
  <si>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</si>
  <si>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</si>
  <si>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</si>
  <si>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</si>
  <si>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</si>
  <si>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</si>
  <si>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</si>
  <si>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</si>
  <si>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</si>
  <si>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</si>
  <si>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</si>
  <si>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</si>
  <si>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</si>
  <si>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</si>
  <si>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</si>
  <si>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</si>
  <si>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</si>
  <si>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</si>
  <si>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</si>
  <si>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</si>
  <si>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</si>
  <si>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</si>
  <si>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</si>
  <si>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</si>
  <si>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</si>
  <si>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</si>
  <si>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</si>
  <si>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</si>
  <si>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</si>
  <si>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</si>
  <si>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</si>
  <si>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</si>
  <si>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</si>
  <si>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</si>
  <si>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</si>
  <si>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</si>
  <si>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</si>
  <si>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</si>
  <si>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</si>
  <si>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</si>
  <si>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</si>
  <si>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</si>
  <si>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</si>
  <si>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</si>
  <si>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</si>
  <si>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</si>
  <si>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</si>
  <si>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</si>
  <si>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</si>
  <si>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</si>
  <si>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</si>
  <si>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</si>
  <si>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</si>
  <si>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</si>
  <si>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</si>
  <si>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</si>
  <si>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</si>
  <si>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</si>
  <si>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</si>
  <si>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</si>
  <si>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</si>
  <si>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</si>
  <si>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</si>
  <si>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</si>
  <si>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</si>
  <si>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</si>
  <si>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</si>
  <si>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</si>
  <si>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</si>
  <si>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</si>
  <si>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</si>
  <si>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</si>
  <si>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</si>
  <si>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</si>
  <si>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</si>
  <si>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</si>
  <si>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</si>
  <si>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</si>
  <si>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</si>
  <si>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</si>
  <si>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</si>
  <si>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</si>
  <si>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</si>
  <si>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</si>
  <si>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</si>
  <si>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</si>
  <si>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</si>
  <si>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</si>
  <si>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</si>
  <si>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</si>
  <si>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</si>
  <si>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</si>
  <si>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</si>
  <si>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</si>
  <si>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</si>
  <si>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</si>
  <si>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</si>
  <si>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</si>
  <si>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</si>
  <si>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</si>
  <si>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</si>
  <si>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</si>
  <si>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</si>
  <si>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</si>
  <si>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</si>
  <si>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</si>
  <si>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</si>
  <si>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</si>
  <si>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</si>
  <si>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</si>
  <si>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</si>
  <si>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</si>
  <si>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</si>
  <si>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</si>
  <si>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</si>
  <si>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</si>
  <si>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</si>
  <si>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</si>
  <si>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</si>
  <si>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</si>
  <si>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</si>
  <si>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</si>
  <si>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</si>
  <si>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</si>
  <si>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</si>
  <si>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</si>
  <si>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</si>
  <si>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</si>
  <si>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</si>
  <si>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</si>
  <si>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</si>
  <si>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</si>
  <si>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</si>
  <si>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</si>
  <si>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</si>
  <si>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</si>
  <si>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</si>
  <si>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</si>
  <si>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</si>
  <si>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</si>
  <si>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</si>
  <si>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</si>
  <si>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</si>
  <si>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</si>
  <si>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</si>
  <si>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</si>
  <si>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</si>
  <si>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</si>
  <si>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</si>
  <si>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</si>
  <si>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</si>
  <si>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</si>
  <si>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</si>
  <si>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</si>
  <si>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</si>
  <si>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</si>
  <si>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</si>
  <si>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</si>
  <si>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</si>
  <si>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</si>
  <si>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</si>
  <si>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</si>
  <si>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</si>
  <si>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</si>
  <si>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</si>
  <si>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</si>
  <si>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</si>
  <si>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</si>
  <si>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</si>
  <si>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</si>
  <si>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</si>
  <si>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</si>
  <si>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</si>
  <si>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</si>
  <si>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</si>
  <si>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</si>
  <si>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</si>
  <si>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</si>
  <si>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</si>
  <si>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</si>
  <si>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</si>
  <si>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</si>
  <si>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</si>
  <si>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</si>
  <si>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</si>
  <si>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</si>
  <si>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</si>
  <si>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</si>
  <si>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</si>
  <si>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</si>
  <si>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</si>
  <si>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</si>
  <si>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</si>
  <si>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</si>
  <si>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</si>
  <si>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</si>
  <si>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</si>
  <si>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</si>
  <si>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</si>
  <si>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</si>
  <si>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</si>
  <si>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</si>
  <si>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</si>
  <si>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</si>
  <si>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</si>
  <si>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</si>
  <si>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</si>
  <si>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</si>
  <si>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</si>
  <si>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</si>
  <si>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</si>
  <si>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</si>
  <si>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</si>
  <si>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</si>
  <si>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</si>
  <si>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</si>
  <si>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</si>
  <si>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</si>
  <si>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</si>
  <si>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</si>
  <si>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</si>
  <si>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</si>
  <si>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</si>
  <si>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</si>
  <si>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</si>
  <si>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</si>
  <si>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</si>
  <si>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</si>
  <si>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</si>
  <si>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</si>
  <si>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</si>
  <si>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</si>
  <si>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</si>
  <si>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</si>
  <si>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</si>
  <si>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</si>
  <si>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</si>
  <si>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</si>
  <si>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</si>
  <si>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</si>
  <si>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</si>
  <si>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</si>
  <si>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</si>
  <si>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</si>
  <si>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</si>
  <si>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</si>
  <si>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</si>
  <si>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</si>
  <si>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</si>
  <si>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</si>
  <si>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</si>
  <si>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</si>
  <si>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</si>
  <si>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</si>
  <si>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</si>
  <si>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</si>
  <si>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</si>
  <si>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</si>
  <si>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</si>
  <si>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</si>
  <si>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</si>
  <si>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</si>
  <si>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</si>
  <si>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</si>
  <si>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</si>
  <si>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</si>
  <si>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</si>
  <si>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</si>
  <si>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</si>
  <si>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</si>
  <si>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</si>
  <si>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</si>
  <si>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</si>
  <si>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</si>
  <si>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</si>
  <si>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</si>
  <si>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</si>
  <si>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</si>
  <si>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</si>
  <si>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</si>
  <si>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</si>
  <si>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</si>
  <si>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</si>
  <si>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</si>
  <si>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</si>
  <si>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</si>
  <si>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</si>
  <si>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</si>
  <si>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</si>
  <si>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</si>
  <si>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</si>
  <si>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</si>
  <si>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</si>
  <si>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</si>
  <si>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</si>
  <si>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</si>
  <si>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</si>
  <si>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</si>
  <si>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</si>
  <si>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</si>
  <si>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</si>
  <si>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</si>
  <si>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</si>
  <si>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</si>
  <si>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</si>
  <si>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</si>
  <si>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</si>
  <si>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</si>
  <si>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</si>
  <si>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</si>
  <si>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</si>
  <si>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</si>
  <si>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</si>
  <si>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</si>
  <si>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</si>
  <si>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</si>
  <si>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</si>
  <si>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</si>
  <si>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</si>
  <si>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</si>
  <si>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</si>
  <si>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</si>
  <si>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</si>
  <si>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</si>
  <si>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</si>
  <si>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</si>
  <si>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</si>
  <si>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</si>
  <si>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</si>
  <si>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</si>
  <si>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</si>
  <si>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</si>
  <si>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</si>
  <si>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</si>
  <si>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</si>
  <si>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</si>
  <si>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</si>
  <si>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</si>
  <si>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</si>
  <si>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</si>
  <si>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</si>
  <si>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</si>
  <si>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</si>
  <si>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</si>
  <si>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</si>
  <si>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</si>
  <si>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</si>
  <si>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</si>
  <si>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</si>
  <si>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</si>
  <si>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</si>
  <si>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</si>
  <si>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</si>
  <si>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</si>
  <si>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</si>
  <si>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</si>
  <si>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</si>
  <si>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</si>
  <si>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</si>
  <si>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</si>
  <si>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</si>
  <si>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</si>
  <si>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</si>
  <si>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</si>
  <si>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</si>
  <si>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</si>
  <si>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</si>
  <si>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</si>
  <si>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</si>
  <si>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</si>
  <si>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</si>
  <si>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</si>
  <si>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</si>
  <si>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</si>
  <si>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</si>
  <si>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</si>
  <si>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</si>
  <si>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</si>
  <si>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</si>
  <si>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</si>
  <si>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</si>
  <si>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</si>
  <si>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</si>
  <si>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</si>
  <si>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</si>
  <si>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</si>
  <si>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</si>
  <si>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</si>
  <si>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</si>
  <si>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</si>
  <si>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</si>
  <si>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</si>
  <si>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</si>
  <si>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</si>
  <si>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</si>
  <si>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</si>
  <si>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</si>
  <si>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</si>
  <si>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</si>
  <si>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</si>
  <si>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</si>
  <si>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</si>
  <si>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</si>
  <si>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</si>
  <si>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</si>
  <si>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</si>
  <si>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</si>
  <si>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</si>
  <si>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</si>
  <si>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</si>
  <si>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</si>
  <si>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</si>
  <si>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</si>
  <si>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</si>
  <si>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</si>
  <si>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</si>
  <si>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</si>
  <si>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</si>
  <si>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</si>
  <si>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</si>
  <si>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</si>
  <si>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</si>
  <si>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</si>
  <si>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</si>
  <si>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</si>
  <si>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</si>
  <si>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</si>
  <si>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</si>
  <si>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</si>
  <si>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</si>
  <si>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</si>
  <si>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</si>
  <si>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</si>
  <si>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</si>
  <si>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</si>
  <si>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</si>
  <si>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</si>
  <si>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</si>
  <si>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</si>
  <si>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</si>
  <si>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</si>
  <si>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</si>
  <si>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</si>
  <si>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</si>
  <si>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</si>
  <si>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</si>
  <si>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</si>
  <si>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</si>
  <si>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</si>
  <si>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</si>
  <si>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</si>
  <si>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</si>
  <si>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</si>
  <si>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</si>
  <si>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</si>
  <si>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</si>
  <si>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</si>
  <si>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</si>
  <si>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</si>
  <si>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</si>
  <si>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</si>
  <si>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</si>
  <si>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</si>
  <si>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</si>
  <si>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</si>
  <si>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</si>
  <si>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</si>
  <si>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</si>
  <si>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</si>
  <si>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</si>
  <si>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</si>
  <si>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</si>
  <si>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</si>
  <si>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</si>
  <si>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</si>
  <si>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</si>
  <si>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</si>
  <si>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</si>
  <si>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</si>
  <si>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</si>
  <si>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</si>
  <si>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</si>
  <si>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</si>
  <si>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</si>
  <si>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</si>
  <si>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</si>
  <si>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</si>
  <si>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</si>
  <si>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</si>
  <si>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</si>
  <si>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</si>
  <si>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</si>
  <si>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</si>
  <si>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</si>
  <si>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</si>
  <si>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</si>
  <si>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</si>
  <si>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</si>
  <si>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</si>
  <si>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</si>
  <si>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</si>
  <si>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</si>
  <si>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</si>
  <si>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</si>
  <si>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</si>
  <si>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</si>
  <si>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</si>
  <si>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</si>
  <si>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</si>
  <si>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</si>
  <si>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</si>
  <si>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</si>
  <si>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</si>
  <si>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</si>
  <si>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</si>
  <si>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</si>
  <si>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</si>
  <si>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</si>
  <si>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</si>
  <si>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</si>
  <si>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</si>
  <si>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</si>
  <si>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</si>
  <si>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</si>
  <si>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</si>
  <si>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</si>
  <si>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</si>
  <si>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</si>
  <si>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</si>
  <si>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</si>
  <si>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</si>
  <si>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</si>
  <si>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</si>
  <si>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</si>
  <si>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</si>
  <si>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</si>
  <si>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</si>
  <si>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</si>
  <si>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</si>
  <si>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</si>
  <si>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</si>
  <si>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</si>
  <si>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</si>
  <si>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</si>
  <si>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</si>
  <si>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</si>
  <si>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</si>
  <si>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</si>
  <si>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</si>
  <si>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</si>
  <si>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</si>
  <si>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</si>
  <si>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</si>
  <si>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</si>
  <si>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</si>
  <si>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</si>
  <si>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</si>
  <si>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</si>
  <si>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</si>
  <si>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</si>
  <si>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</si>
  <si>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</si>
  <si>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</si>
  <si>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</si>
  <si>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</si>
  <si>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</si>
  <si>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</si>
  <si>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</si>
  <si>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</si>
  <si>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</si>
  <si>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</si>
  <si>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</si>
  <si>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</si>
  <si>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</si>
  <si>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</si>
  <si>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</si>
  <si>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</si>
  <si>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</si>
  <si>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</si>
  <si>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</si>
  <si>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</si>
  <si>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</si>
  <si>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</si>
  <si>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</si>
  <si>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</si>
  <si>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</si>
  <si>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</si>
  <si>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</si>
  <si>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</si>
  <si>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</si>
  <si>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</si>
  <si>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</si>
  <si>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</si>
  <si>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</si>
  <si>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</si>
  <si>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</si>
  <si>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</si>
  <si>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</si>
  <si>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</si>
  <si>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</si>
  <si>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</si>
  <si>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</si>
  <si>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</si>
  <si>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</si>
  <si>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</si>
  <si>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</si>
  <si>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</si>
  <si>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</si>
  <si>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</si>
  <si>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</si>
  <si>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</si>
  <si>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</si>
  <si>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</si>
  <si>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</si>
  <si>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</si>
  <si>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</si>
  <si>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</si>
  <si>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</si>
  <si>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</si>
  <si>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</si>
  <si>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</si>
  <si>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</si>
  <si>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</si>
  <si>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</si>
  <si>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</si>
  <si>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</si>
  <si>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</si>
  <si>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</si>
  <si>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</si>
  <si>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</si>
  <si>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</si>
  <si>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</si>
  <si>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</si>
  <si>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</si>
  <si>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</si>
  <si>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</si>
  <si>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</si>
  <si>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</si>
  <si>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</si>
  <si>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</si>
  <si>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</si>
  <si>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</si>
  <si>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</si>
  <si>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</si>
  <si>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</si>
  <si>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</si>
  <si>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</si>
  <si>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</si>
  <si>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</si>
  <si>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</si>
  <si>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</si>
  <si>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</si>
  <si>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</si>
  <si>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</si>
  <si>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</si>
  <si>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</si>
  <si>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</si>
  <si>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</si>
  <si>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</si>
  <si>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</si>
  <si>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</si>
  <si>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</si>
  <si>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</si>
  <si>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</si>
  <si>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</si>
  <si>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</si>
  <si>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</si>
  <si>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</si>
  <si>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</si>
  <si>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</si>
  <si>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</si>
  <si>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</si>
  <si>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</si>
  <si>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</si>
  <si>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</si>
  <si>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</si>
  <si>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</si>
  <si>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</si>
  <si>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</si>
  <si>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</si>
  <si>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</si>
  <si>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</si>
  <si>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</si>
  <si>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</si>
  <si>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</si>
  <si>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</si>
  <si>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</si>
  <si>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</si>
  <si>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</si>
  <si>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</si>
  <si>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</si>
  <si>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</si>
  <si>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</si>
  <si>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</si>
  <si>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</si>
  <si>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</si>
  <si>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</si>
  <si>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</si>
  <si>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</si>
  <si>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</si>
  <si>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</si>
  <si>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</si>
  <si>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</si>
  <si>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</si>
  <si>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</si>
  <si>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</si>
  <si>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</si>
  <si>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</si>
  <si>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</si>
  <si>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</si>
  <si>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</si>
  <si>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</si>
  <si>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</si>
  <si>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</si>
  <si>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</si>
  <si>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</si>
  <si>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</si>
  <si>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</si>
  <si>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</si>
  <si>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</si>
  <si>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</si>
  <si>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</si>
  <si>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</si>
  <si>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</si>
  <si>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</si>
  <si>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</si>
  <si>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</si>
  <si>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</si>
  <si>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</si>
  <si>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</si>
  <si>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</si>
  <si>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</si>
  <si>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</si>
  <si>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</si>
  <si>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</si>
  <si>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</si>
  <si>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</si>
  <si>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</si>
  <si>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</si>
  <si>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</si>
  <si>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</si>
  <si>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</si>
  <si>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</si>
  <si>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</si>
  <si>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</si>
  <si>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</si>
  <si>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</si>
  <si>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</si>
  <si>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</si>
  <si>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</si>
  <si>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</si>
  <si>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</si>
  <si>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</si>
  <si>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</si>
  <si>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</si>
  <si>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</si>
  <si>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</si>
  <si>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</si>
  <si>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</si>
  <si>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</si>
  <si>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</si>
  <si>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</si>
  <si>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</si>
  <si>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</si>
  <si>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</si>
  <si>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</si>
  <si>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</si>
  <si>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</si>
  <si>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</si>
  <si>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</si>
  <si>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</si>
  <si>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</si>
  <si>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</si>
  <si>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</si>
  <si>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</si>
  <si>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</si>
  <si>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</si>
  <si>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</si>
  <si>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</si>
  <si>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</si>
  <si>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</si>
  <si>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</si>
  <si>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</si>
  <si>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</si>
  <si>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</si>
  <si>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</si>
  <si>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</si>
  <si>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</si>
  <si>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</si>
  <si>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</si>
  <si>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</si>
  <si>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</si>
  <si>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</si>
  <si>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</si>
  <si>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</si>
  <si>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</si>
  <si>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</si>
  <si>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</si>
  <si>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</si>
  <si>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</si>
  <si>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</si>
  <si>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</si>
  <si>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</si>
  <si>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</si>
  <si>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</si>
  <si>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</si>
  <si>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</si>
  <si>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</si>
  <si>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</si>
  <si>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</si>
  <si>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</si>
  <si>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</si>
  <si>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</si>
  <si>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</si>
  <si>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</si>
  <si>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</si>
  <si>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</si>
  <si>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</si>
  <si>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</si>
  <si>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</si>
  <si>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</si>
  <si>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</si>
  <si>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</si>
  <si>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</si>
  <si>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</si>
  <si>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</si>
  <si>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</si>
  <si>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</si>
  <si>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</si>
  <si>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</si>
  <si>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</si>
  <si>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</si>
  <si>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</si>
  <si>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</si>
  <si>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</si>
  <si>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</si>
  <si>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</si>
  <si>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</si>
  <si>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</si>
  <si>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</si>
  <si>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</si>
  <si>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</si>
  <si>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</si>
  <si>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</si>
  <si>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</si>
  <si>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</si>
  <si>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</si>
  <si>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</si>
  <si>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</si>
  <si>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</si>
  <si>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</si>
  <si>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</si>
  <si>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</si>
  <si>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</si>
  <si>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</si>
  <si>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</si>
  <si>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</si>
  <si>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</si>
  <si>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</si>
  <si>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</si>
  <si>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</si>
  <si>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</si>
  <si>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</si>
  <si>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</si>
  <si>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</si>
  <si>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</si>
  <si>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</si>
  <si>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</si>
  <si>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</si>
  <si>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</si>
  <si>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</si>
  <si>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</si>
  <si>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</si>
  <si>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</si>
  <si>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</si>
  <si>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</si>
  <si>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</si>
  <si>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</si>
  <si>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</si>
  <si>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</si>
  <si>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</si>
  <si>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</si>
  <si>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</si>
  <si>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</si>
  <si>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</si>
  <si>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</si>
  <si>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</si>
  <si>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</si>
  <si>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</si>
  <si>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</si>
  <si>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</si>
  <si>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</si>
  <si>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</si>
  <si>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</si>
  <si>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</si>
  <si>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</si>
  <si>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</si>
  <si>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</si>
  <si>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</si>
  <si>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</si>
  <si>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</si>
  <si>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</si>
  <si>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</si>
  <si>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</si>
  <si>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</si>
  <si>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</si>
  <si>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</si>
  <si>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</si>
  <si>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</si>
  <si>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</si>
  <si>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</si>
  <si>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</si>
  <si>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</si>
  <si>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</si>
  <si>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</si>
  <si>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</si>
  <si>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</si>
  <si>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</si>
  <si>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</si>
  <si>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</si>
  <si>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</si>
  <si>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</si>
  <si>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</si>
  <si>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</si>
  <si>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</si>
  <si>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</si>
  <si>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</si>
  <si>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</si>
  <si>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</si>
  <si>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</si>
  <si>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</si>
  <si>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</si>
  <si>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</si>
  <si>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</si>
  <si>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</si>
  <si>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</si>
  <si>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</si>
  <si>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</si>
  <si>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</si>
  <si>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</si>
  <si>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</si>
  <si>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</si>
  <si>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</si>
  <si>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</si>
  <si>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</si>
  <si>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</si>
  <si>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</si>
  <si>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</si>
  <si>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</si>
  <si>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</si>
  <si>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</si>
  <si>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</si>
  <si>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</si>
  <si>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</si>
  <si>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</si>
  <si>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</si>
  <si>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</si>
  <si>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</si>
  <si>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</si>
  <si>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</si>
  <si>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</si>
  <si>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</si>
  <si>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</si>
  <si>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</si>
  <si>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</si>
  <si>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</si>
  <si>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</si>
  <si>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</si>
  <si>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</si>
  <si>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</si>
  <si>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</si>
  <si>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</si>
  <si>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</si>
  <si>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</si>
  <si>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</si>
  <si>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</si>
  <si>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</si>
  <si>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</si>
  <si>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</si>
  <si>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</si>
  <si>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</si>
  <si>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</si>
  <si>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</si>
  <si>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</si>
  <si>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</si>
  <si>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</si>
  <si>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</si>
  <si>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</si>
  <si>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</si>
  <si>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</si>
  <si>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</si>
  <si>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</si>
  <si>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</si>
  <si>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</si>
  <si>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</si>
  <si>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</si>
  <si>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</si>
  <si>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</si>
  <si>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</si>
  <si>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</si>
  <si>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</si>
  <si>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</si>
  <si>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</si>
  <si>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</si>
  <si>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</si>
  <si>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</si>
  <si>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</si>
  <si>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</si>
  <si>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</si>
  <si>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</si>
  <si>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</si>
  <si>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</si>
  <si>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</si>
  <si>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</si>
  <si>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</si>
  <si>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</si>
  <si>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</si>
  <si>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</si>
  <si>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</si>
  <si>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</si>
  <si>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</si>
  <si>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</si>
  <si>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</si>
  <si>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</si>
  <si>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</si>
  <si>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</si>
  <si>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</si>
  <si>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</si>
  <si>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</si>
  <si>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</si>
  <si>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</si>
  <si>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</si>
  <si>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</si>
  <si>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</si>
  <si>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</si>
  <si>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</si>
  <si>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</si>
  <si>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</si>
  <si>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</si>
  <si>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</si>
  <si>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</si>
  <si>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</si>
  <si>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</si>
  <si>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</si>
  <si>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</si>
  <si>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</si>
  <si>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</si>
  <si>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</si>
  <si>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</si>
  <si>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</si>
  <si>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</si>
  <si>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</si>
  <si>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</si>
  <si>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</si>
  <si>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</si>
  <si>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</si>
  <si>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</si>
  <si>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</si>
  <si>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</si>
  <si>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</si>
  <si>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</si>
  <si>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</si>
  <si>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</si>
  <si>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</si>
  <si>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</si>
  <si>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</si>
  <si>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</si>
  <si>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</si>
  <si>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</si>
  <si>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</si>
  <si>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</si>
  <si>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</si>
  <si>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</si>
  <si>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</si>
  <si>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</si>
  <si>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</si>
  <si>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</si>
  <si>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</si>
  <si>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</si>
  <si>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</si>
  <si>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</si>
  <si>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</si>
  <si>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</si>
  <si>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</si>
  <si>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</si>
  <si>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</si>
  <si>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</si>
  <si>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</si>
  <si>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</si>
  <si>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</si>
  <si>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</si>
  <si>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</si>
  <si>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</si>
  <si>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</si>
  <si>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</si>
  <si>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</si>
  <si>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</si>
  <si>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</si>
  <si>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</si>
  <si>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</si>
  <si>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</si>
  <si>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</si>
  <si>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</si>
  <si>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</si>
  <si>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</si>
  <si>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</si>
  <si>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</si>
  <si>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</si>
  <si>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</si>
  <si>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</si>
  <si>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</si>
  <si>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</si>
  <si>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</si>
  <si>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</si>
  <si>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</si>
  <si>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</si>
  <si>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</si>
  <si>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</si>
  <si>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</si>
  <si>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</si>
  <si>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</si>
  <si>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</si>
  <si>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</si>
  <si>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</si>
  <si>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</si>
  <si>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</si>
  <si>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</si>
  <si>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</si>
  <si>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</si>
  <si>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</si>
  <si>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</si>
  <si>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</si>
  <si>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</si>
  <si>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</si>
  <si>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</si>
  <si>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</si>
  <si>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</si>
  <si>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</si>
  <si>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</si>
  <si>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</si>
  <si>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</si>
  <si>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</si>
  <si>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</si>
  <si>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</si>
  <si>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</si>
  <si>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</si>
  <si>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</si>
  <si>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</si>
  <si>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</si>
  <si>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</si>
  <si>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</si>
  <si>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</si>
  <si>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</si>
  <si>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</si>
  <si>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</si>
  <si>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</si>
  <si>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</si>
  <si>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</si>
  <si>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</si>
  <si>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</si>
  <si>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</si>
  <si>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</si>
  <si>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</si>
  <si>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</si>
  <si>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</si>
  <si>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</si>
  <si>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</si>
  <si>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</si>
  <si>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</si>
  <si>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</si>
  <si>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</si>
  <si>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</si>
  <si>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</si>
  <si>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</si>
  <si>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</si>
  <si>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</si>
  <si>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</si>
  <si>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</si>
  <si>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</si>
  <si>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</si>
  <si>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</si>
  <si>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</si>
  <si>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</si>
  <si>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</si>
  <si>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</si>
  <si>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</si>
  <si>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</si>
  <si>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</si>
  <si>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</si>
  <si>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</si>
  <si>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</si>
  <si>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</si>
  <si>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</si>
  <si>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</si>
  <si>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</si>
  <si>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</si>
  <si>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</si>
  <si>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</si>
  <si>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</si>
  <si>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</si>
  <si>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</si>
  <si>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</si>
  <si>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</si>
  <si>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</si>
  <si>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</si>
  <si>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</si>
  <si>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</si>
  <si>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</si>
  <si>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</si>
  <si>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</si>
  <si>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</si>
  <si>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</si>
  <si>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</si>
  <si>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</si>
  <si>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</si>
  <si>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</si>
  <si>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</si>
  <si>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</si>
  <si>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</si>
  <si>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</si>
  <si>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</si>
  <si>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</si>
  <si>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</si>
  <si>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</si>
  <si>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</si>
  <si>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</si>
  <si>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</si>
  <si>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</si>
  <si>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</si>
  <si>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</si>
  <si>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</si>
  <si>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</si>
  <si>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</si>
  <si>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</si>
  <si>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</si>
  <si>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</si>
  <si>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</si>
  <si>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</si>
  <si>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</si>
  <si>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</si>
  <si>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</si>
  <si>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</si>
  <si>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</si>
  <si>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</si>
  <si>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</si>
  <si>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</si>
  <si>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</si>
  <si>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</si>
  <si>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</si>
  <si>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</si>
  <si>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</si>
  <si>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</si>
  <si>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</si>
  <si>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</si>
  <si>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</si>
  <si>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</si>
  <si>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</si>
  <si>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</si>
  <si>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</si>
  <si>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</si>
  <si>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</si>
  <si>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</si>
  <si>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</si>
  <si>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</si>
  <si>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</si>
  <si>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</si>
  <si>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</si>
  <si>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</si>
  <si>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</si>
  <si>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</si>
  <si>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</si>
  <si>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</si>
  <si>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</si>
  <si>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</si>
  <si>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</si>
  <si>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</si>
  <si>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</si>
  <si>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</si>
  <si>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</si>
  <si>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</si>
  <si>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</si>
  <si>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</si>
  <si>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</si>
  <si>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</si>
  <si>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</si>
  <si>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</si>
  <si>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</si>
  <si>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</si>
  <si>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</si>
  <si>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</si>
  <si>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</si>
  <si>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</si>
  <si>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</si>
  <si>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</si>
  <si>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</si>
  <si>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</si>
  <si>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</si>
  <si>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</si>
  <si>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</si>
  <si>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</si>
  <si>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</si>
  <si>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</si>
  <si>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</si>
  <si>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</si>
  <si>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</si>
  <si>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</si>
  <si>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</si>
  <si>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</si>
  <si>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</si>
  <si>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</si>
  <si>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</si>
  <si>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</si>
  <si>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</si>
  <si>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</si>
  <si>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</si>
  <si>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</si>
  <si>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</si>
  <si>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</si>
  <si>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</si>
  <si>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</si>
  <si>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</si>
  <si>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</si>
  <si>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</si>
  <si>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</si>
  <si>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</si>
  <si>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</si>
  <si>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</si>
  <si>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</si>
  <si>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</si>
  <si>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</si>
  <si>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</si>
  <si>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</si>
  <si>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</si>
  <si>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</si>
  <si>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</si>
  <si>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</si>
  <si>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</si>
  <si>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</si>
  <si>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</si>
  <si>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</si>
  <si>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</si>
  <si>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</si>
  <si>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</si>
  <si>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</si>
  <si>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</si>
  <si>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</si>
  <si>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</si>
  <si>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</si>
  <si>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</si>
  <si>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</si>
  <si>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</si>
  <si>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</si>
  <si>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</si>
  <si>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</si>
  <si>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</si>
  <si>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</si>
  <si>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</si>
  <si>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</si>
  <si>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</si>
  <si>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</si>
  <si>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</si>
  <si>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</si>
  <si>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</si>
  <si>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</si>
  <si>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</si>
  <si>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</si>
  <si>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</si>
  <si>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</si>
  <si>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</si>
  <si>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</si>
  <si>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</si>
  <si>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</si>
  <si>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</si>
  <si>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</si>
  <si>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</si>
  <si>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</si>
  <si>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</si>
  <si>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</si>
  <si>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</si>
  <si>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</si>
  <si>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</si>
  <si>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</si>
  <si>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</si>
  <si>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</si>
  <si>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</si>
  <si>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</si>
  <si>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</si>
  <si>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</si>
  <si>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</si>
  <si>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</si>
  <si>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</si>
  <si>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</si>
  <si>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</si>
  <si>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</si>
  <si>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</si>
  <si>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</si>
  <si>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</si>
  <si>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</si>
  <si>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</si>
  <si>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</si>
  <si>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</si>
  <si>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</si>
  <si>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</si>
  <si>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</si>
  <si>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</si>
  <si>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</si>
  <si>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</si>
  <si>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</si>
  <si>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</si>
  <si>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</si>
  <si>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</si>
  <si>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</si>
  <si>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</si>
  <si>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</si>
  <si>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</si>
  <si>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</si>
  <si>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</si>
  <si>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</si>
  <si>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</si>
  <si>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</si>
  <si>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</si>
  <si>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</si>
  <si>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</si>
  <si>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</si>
  <si>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</si>
  <si>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</si>
  <si>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</si>
  <si>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</si>
  <si>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</si>
  <si>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</si>
  <si>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</si>
  <si>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</si>
  <si>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</si>
  <si>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</si>
  <si>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</si>
  <si>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</si>
  <si>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</si>
  <si>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</si>
  <si>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</si>
  <si>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</si>
  <si>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</si>
  <si>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</si>
  <si>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</si>
  <si>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</si>
  <si>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</si>
  <si>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</si>
  <si>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</si>
  <si>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</si>
  <si>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</si>
  <si>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</si>
  <si>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</si>
  <si>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</si>
  <si>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</si>
  <si>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</si>
  <si>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</si>
  <si>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</si>
  <si>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</si>
  <si>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</si>
  <si>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</si>
  <si>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</si>
  <si>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</si>
  <si>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</si>
  <si>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</si>
  <si>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</si>
  <si>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</si>
  <si>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</si>
  <si>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</si>
  <si>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</si>
  <si>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</si>
  <si>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</si>
  <si>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</si>
  <si>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</si>
  <si>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</si>
  <si>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</si>
  <si>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</si>
  <si>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</si>
  <si>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</si>
  <si>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</si>
  <si>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</si>
  <si>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</si>
  <si>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</si>
  <si>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</si>
  <si>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</si>
  <si>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</si>
  <si>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</si>
  <si>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</si>
  <si>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</si>
  <si>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</si>
  <si>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</si>
  <si>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</si>
  <si>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</si>
  <si>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</si>
  <si>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</si>
  <si>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</si>
  <si>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</si>
  <si>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</si>
  <si>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</si>
  <si>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</si>
  <si>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</si>
  <si>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</si>
  <si>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</si>
  <si>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</si>
  <si>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</si>
  <si>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</si>
  <si>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</si>
  <si>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</si>
  <si>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</si>
  <si>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</si>
  <si>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</si>
  <si>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</si>
  <si>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</si>
  <si>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</si>
  <si>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</si>
  <si>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</si>
  <si>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</si>
  <si>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</si>
  <si>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</si>
  <si>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</si>
  <si>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</si>
  <si>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</si>
  <si>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</si>
  <si>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</si>
  <si>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</si>
  <si>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</si>
  <si>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</si>
  <si>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</si>
  <si>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</si>
  <si>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</si>
  <si>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</si>
  <si>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</si>
  <si>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</si>
  <si>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</si>
  <si>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</si>
  <si>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</si>
  <si>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</si>
  <si>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</si>
  <si>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</si>
  <si>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</si>
  <si>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</si>
  <si>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</si>
  <si>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</si>
  <si>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</si>
  <si>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</si>
  <si>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</si>
  <si>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</si>
  <si>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</si>
  <si>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</si>
  <si>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</si>
  <si>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</si>
  <si>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</si>
  <si>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</si>
  <si>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</si>
  <si>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</si>
  <si>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</si>
  <si>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</si>
  <si>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</si>
  <si>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</si>
  <si>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</si>
  <si>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</si>
  <si>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</si>
  <si>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</si>
  <si>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</si>
  <si>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</si>
  <si>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</si>
  <si>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</si>
  <si>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</si>
  <si>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</si>
  <si>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</si>
  <si>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</si>
  <si>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</si>
  <si>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</si>
  <si>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</si>
  <si>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</si>
  <si>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</si>
  <si>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</si>
  <si>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</si>
  <si>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</si>
  <si>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</si>
  <si>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</si>
  <si>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</si>
  <si>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</si>
  <si>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</si>
  <si>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</si>
  <si>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</si>
  <si>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</si>
  <si>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</si>
  <si>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</si>
  <si>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</si>
  <si>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</si>
  <si>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</si>
  <si>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</si>
  <si>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</si>
  <si>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</si>
  <si>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</si>
  <si>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</si>
  <si>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</si>
  <si>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</si>
  <si>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</si>
  <si>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</si>
  <si>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</si>
  <si>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</si>
  <si>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</si>
  <si>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</si>
  <si>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</si>
  <si>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</si>
  <si>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</si>
  <si>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</si>
  <si>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</si>
  <si>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</si>
  <si>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</si>
  <si>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</si>
  <si>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</si>
  <si>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</si>
  <si>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</si>
  <si>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</si>
  <si>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</si>
  <si>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</si>
  <si>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</si>
  <si>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</si>
  <si>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</si>
  <si>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</si>
  <si>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</si>
  <si>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</si>
  <si>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</si>
  <si>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</si>
  <si>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</si>
  <si>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</si>
  <si>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</si>
  <si>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</si>
  <si>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</si>
  <si>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</si>
  <si>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</si>
  <si>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</si>
  <si>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</si>
  <si>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</si>
  <si>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</si>
  <si>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</si>
  <si>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</si>
  <si>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</si>
  <si>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</si>
  <si>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</si>
  <si>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</si>
  <si>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</si>
  <si>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</si>
  <si>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</si>
  <si>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</si>
  <si>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</si>
  <si>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</si>
  <si>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</si>
  <si>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</si>
  <si>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</si>
  <si>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</si>
  <si>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</si>
  <si>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</si>
  <si>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</si>
  <si>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</si>
  <si>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</si>
  <si>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</si>
  <si>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</si>
  <si>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</si>
  <si>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</si>
  <si>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</si>
  <si>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</si>
  <si>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</si>
  <si>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</si>
  <si>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</si>
  <si>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</si>
  <si>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</si>
  <si>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</si>
  <si>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</si>
  <si>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</si>
  <si>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</si>
  <si>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</si>
  <si>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</si>
  <si>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</si>
  <si>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</si>
  <si>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</si>
  <si>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</si>
  <si>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</si>
  <si>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</si>
  <si>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</si>
  <si>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</si>
  <si>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</si>
  <si>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</si>
  <si>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</si>
  <si>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</si>
  <si>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</si>
  <si>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</si>
  <si>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</si>
  <si>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</si>
  <si>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</si>
  <si>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</si>
  <si>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</si>
  <si>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</si>
  <si>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</si>
  <si>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</si>
  <si>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</si>
  <si>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</si>
  <si>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</si>
  <si>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</si>
  <si>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</si>
  <si>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</si>
  <si>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</si>
  <si>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</si>
  <si>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</si>
  <si>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</si>
  <si>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</si>
  <si>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</si>
  <si>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</si>
  <si>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</si>
  <si>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</si>
  <si>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</si>
  <si>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</si>
  <si>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</si>
  <si>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</si>
  <si>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</si>
  <si>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</si>
  <si>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</si>
  <si>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</si>
  <si>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</si>
  <si>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</si>
  <si>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</si>
  <si>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</si>
  <si>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</si>
  <si>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</si>
  <si>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</si>
  <si>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</si>
  <si>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</si>
  <si>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</si>
  <si>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</si>
  <si>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</si>
  <si>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</si>
  <si>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</si>
  <si>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</si>
  <si>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</si>
  <si>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</si>
  <si>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</si>
  <si>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</si>
  <si>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</si>
  <si>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</si>
  <si>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</si>
  <si>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</si>
  <si>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</si>
  <si>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</si>
  <si>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</si>
  <si>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</si>
  <si>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</si>
  <si>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</si>
  <si>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</si>
  <si>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</si>
  <si>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</si>
  <si>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</si>
  <si>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</si>
  <si>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</si>
  <si>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</si>
  <si>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</si>
  <si>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</si>
  <si>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</si>
  <si>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</si>
  <si>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</si>
  <si>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</si>
  <si>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</si>
  <si>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</si>
  <si>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</si>
  <si>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</si>
  <si>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</si>
  <si>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</si>
  <si>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</si>
  <si>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</si>
  <si>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</si>
  <si>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</si>
  <si>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</si>
  <si>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</si>
  <si>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</si>
  <si>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</si>
  <si>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</si>
  <si>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</si>
  <si>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</si>
  <si>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</si>
  <si>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</si>
  <si>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</si>
  <si>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</si>
  <si>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</si>
  <si>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</si>
  <si>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</si>
  <si>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</si>
  <si>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</si>
  <si>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</si>
  <si>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</si>
  <si>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</si>
  <si>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</si>
  <si>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</si>
  <si>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</si>
  <si>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</si>
  <si>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</si>
  <si>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</si>
  <si>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</si>
  <si>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</si>
  <si>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</si>
  <si>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</si>
  <si>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</si>
  <si>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</si>
  <si>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</si>
  <si>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</si>
  <si>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</si>
  <si>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</si>
  <si>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</si>
  <si>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</si>
  <si>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</si>
  <si>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</si>
  <si>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</si>
  <si>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</si>
  <si>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</si>
  <si>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</si>
  <si>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</si>
  <si>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</si>
  <si>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</si>
  <si>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</si>
  <si>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</si>
  <si>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</si>
  <si>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</si>
  <si>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</si>
  <si>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</si>
  <si>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</si>
  <si>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</si>
  <si>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</si>
  <si>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</si>
  <si>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</si>
  <si>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</si>
  <si>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</si>
  <si>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</si>
  <si>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</si>
  <si>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</si>
  <si>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</si>
  <si>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</si>
  <si>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</si>
  <si>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</si>
  <si>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</si>
  <si>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</si>
  <si>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</si>
  <si>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</si>
  <si>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</si>
  <si>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</si>
  <si>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</si>
  <si>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</si>
  <si>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</si>
  <si>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</si>
  <si>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</si>
  <si>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</si>
  <si>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</si>
  <si>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</si>
  <si>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</si>
  <si>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</si>
  <si>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</si>
  <si>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</si>
  <si>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</si>
  <si>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</si>
  <si>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</si>
  <si>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</si>
  <si>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</si>
  <si>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</si>
  <si>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</si>
  <si>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</si>
  <si>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</si>
  <si>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</si>
  <si>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</si>
  <si>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</si>
  <si>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</si>
  <si>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</si>
  <si>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</si>
  <si>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</si>
  <si>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</si>
  <si>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</si>
  <si>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</si>
  <si>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</si>
  <si>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</si>
  <si>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</si>
  <si>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</si>
  <si>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</si>
  <si>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</si>
  <si>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</si>
  <si>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</si>
  <si>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</si>
  <si>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</si>
  <si>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</si>
  <si>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</si>
  <si>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</si>
  <si>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</si>
  <si>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</si>
  <si>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</si>
  <si>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</si>
  <si>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</si>
  <si>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</si>
  <si>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</si>
  <si>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</si>
  <si>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</si>
  <si>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</si>
  <si>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</si>
  <si>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</si>
  <si>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</si>
  <si>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</si>
  <si>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</si>
  <si>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</si>
  <si>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</si>
  <si>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</si>
  <si>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</si>
  <si>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</si>
  <si>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</si>
  <si>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</si>
  <si>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</si>
  <si>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</si>
  <si>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</si>
  <si>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</si>
  <si>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</si>
  <si>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</si>
  <si>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</si>
  <si>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</si>
  <si>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</si>
  <si>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</si>
  <si>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</si>
  <si>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</si>
  <si>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</si>
  <si>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</si>
  <si>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</si>
  <si>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</si>
  <si>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</si>
  <si>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</si>
  <si>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</si>
  <si>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</si>
  <si>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</si>
  <si>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</si>
  <si>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</si>
  <si>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</si>
  <si>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</si>
  <si>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</si>
  <si>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</si>
  <si>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</si>
  <si>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</si>
  <si>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</si>
  <si>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</si>
  <si>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</si>
  <si>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</si>
  <si>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</si>
  <si>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</si>
  <si>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</si>
  <si>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</si>
  <si>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</si>
  <si>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</si>
  <si>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</si>
  <si>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</si>
  <si>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</si>
  <si>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</si>
  <si>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</si>
  <si>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</si>
  <si>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</si>
  <si>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</si>
  <si>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</si>
  <si>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</si>
  <si>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</si>
  <si>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</si>
  <si>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</si>
  <si>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</si>
  <si>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</si>
  <si>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</si>
  <si>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</si>
  <si>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</si>
  <si>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</si>
  <si>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</si>
  <si>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</si>
  <si>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</si>
  <si>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</si>
  <si>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</si>
  <si>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</si>
  <si>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</si>
  <si>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</si>
  <si>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</si>
  <si>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</si>
  <si>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</si>
  <si>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</si>
  <si>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</si>
  <si>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</si>
  <si>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</si>
  <si>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</si>
  <si>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</si>
  <si>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</si>
  <si>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</si>
  <si>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</si>
  <si>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</si>
  <si>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</si>
  <si>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</si>
  <si>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</si>
  <si>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</si>
  <si>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</si>
  <si>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</si>
  <si>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</si>
  <si>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</si>
  <si>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</si>
  <si>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</si>
  <si>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</si>
  <si>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</si>
  <si>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</si>
  <si>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</si>
  <si>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</si>
  <si>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</si>
  <si>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</si>
  <si>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</si>
  <si>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</si>
  <si>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</si>
  <si>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</si>
  <si>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</si>
  <si>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</si>
  <si>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</si>
  <si>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</si>
  <si>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</si>
  <si>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</si>
  <si>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</si>
  <si>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</si>
  <si>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</si>
  <si>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</si>
  <si>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</si>
  <si>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</si>
  <si>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</si>
  <si>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</si>
  <si>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</si>
  <si>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</si>
  <si>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</si>
  <si>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</si>
  <si>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</si>
  <si>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</si>
  <si>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</si>
  <si>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</si>
  <si>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</si>
  <si>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</si>
  <si>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</si>
  <si>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</si>
  <si>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</si>
  <si>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</si>
  <si>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</si>
  <si>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</si>
  <si>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</si>
  <si>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</si>
  <si>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</si>
  <si>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</si>
  <si>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</si>
  <si>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</si>
  <si>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</si>
  <si>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</si>
  <si>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</si>
  <si>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</si>
  <si>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</si>
  <si>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</si>
  <si>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</si>
  <si>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</si>
  <si>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</si>
  <si>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</si>
  <si>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</si>
  <si>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</si>
  <si>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</si>
  <si>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</si>
  <si>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</si>
  <si>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</si>
  <si>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</si>
  <si>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</si>
  <si>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</si>
  <si>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</si>
  <si>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</si>
  <si>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</si>
  <si>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</si>
  <si>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</si>
  <si>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</si>
  <si>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</si>
  <si>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</si>
  <si>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</si>
  <si>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</si>
  <si>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</si>
  <si>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</si>
  <si>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</si>
  <si>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</si>
  <si>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</si>
  <si>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</si>
  <si>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</si>
  <si>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</si>
  <si>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</si>
  <si>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</si>
  <si>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</si>
  <si>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</si>
  <si>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</si>
  <si>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</si>
  <si>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</si>
  <si>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</si>
  <si>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</si>
  <si>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</si>
  <si>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</si>
  <si>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</si>
  <si>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</si>
  <si>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</si>
  <si>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</si>
  <si>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</si>
  <si>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</si>
  <si>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</si>
  <si>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</si>
  <si>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</si>
  <si>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</si>
  <si>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</si>
  <si>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</si>
  <si>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</si>
  <si>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</si>
  <si>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</si>
  <si>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</si>
  <si>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</si>
  <si>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</si>
  <si>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</si>
  <si>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</si>
  <si>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</si>
  <si>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</si>
  <si>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</si>
  <si>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</si>
  <si>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</si>
  <si>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</si>
  <si>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</si>
  <si>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</si>
  <si>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</si>
  <si>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</si>
  <si>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</si>
  <si>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</si>
  <si>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</si>
  <si>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</si>
  <si>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</si>
  <si>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</si>
  <si>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</si>
  <si>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</si>
  <si>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</si>
  <si>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</si>
  <si>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</si>
  <si>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</si>
  <si>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</si>
  <si>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</si>
  <si>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</si>
  <si>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</si>
  <si>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</si>
  <si>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</si>
  <si>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</si>
  <si>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</si>
  <si>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</si>
  <si>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</si>
  <si>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</si>
  <si>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</si>
  <si>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</si>
  <si>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</si>
  <si>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</si>
  <si>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</si>
  <si>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</si>
  <si>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</si>
  <si>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</si>
  <si>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</si>
  <si>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</si>
  <si>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</si>
  <si>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</si>
  <si>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</si>
  <si>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</si>
  <si>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</si>
  <si>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</si>
  <si>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</si>
  <si>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</si>
  <si>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</si>
  <si>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</si>
  <si>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</si>
  <si>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</si>
  <si>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</si>
  <si>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</si>
  <si>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</si>
  <si>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</si>
  <si>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</si>
  <si>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</si>
  <si>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</si>
  <si>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</si>
  <si>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</si>
  <si>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</si>
  <si>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</si>
  <si>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</si>
  <si>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</si>
  <si>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</si>
  <si>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</si>
  <si>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</si>
  <si>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</si>
  <si>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</si>
  <si>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</si>
  <si>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</si>
  <si>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</si>
  <si>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</si>
  <si>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</si>
  <si>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</si>
  <si>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</si>
  <si>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</si>
  <si>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</si>
  <si>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</si>
  <si>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</si>
  <si>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</si>
  <si>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</si>
  <si>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</si>
  <si>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</si>
  <si>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</si>
  <si>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</si>
  <si>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</si>
  <si>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</si>
  <si>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</si>
  <si>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</si>
  <si>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</si>
  <si>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</si>
  <si>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</si>
  <si>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</si>
  <si>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</si>
  <si>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</si>
  <si>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</si>
  <si>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</si>
  <si>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</si>
  <si>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</si>
  <si>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</si>
  <si>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</si>
  <si>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</si>
  <si>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</si>
  <si>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</si>
  <si>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</si>
  <si>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</si>
  <si>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</si>
  <si>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</si>
  <si>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</si>
  <si>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</si>
  <si>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</si>
  <si>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</si>
  <si>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</si>
  <si>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</si>
  <si>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</si>
  <si>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</si>
  <si>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</si>
  <si>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</si>
  <si>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</si>
  <si>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</si>
  <si>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</si>
  <si>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</si>
  <si>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</si>
  <si>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</si>
  <si>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</si>
  <si>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</si>
  <si>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</si>
  <si>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</si>
  <si>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</si>
  <si>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</si>
  <si>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</si>
  <si>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</si>
  <si>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</si>
  <si>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</si>
  <si>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</si>
  <si>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</si>
  <si>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</si>
  <si>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</si>
  <si>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</si>
  <si>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</si>
  <si>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</si>
  <si>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</si>
  <si>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</si>
  <si>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</si>
  <si>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</si>
  <si>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</si>
  <si>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</si>
  <si>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</si>
  <si>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</si>
  <si>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</si>
  <si>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</si>
  <si>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</si>
  <si>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</si>
  <si>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</si>
  <si>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</si>
  <si>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</si>
  <si>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</si>
  <si>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</si>
  <si>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</si>
  <si>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</si>
  <si>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</si>
  <si>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</si>
  <si>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</si>
  <si>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</si>
  <si>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</si>
  <si>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</si>
  <si>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</si>
  <si>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</si>
  <si>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</si>
  <si>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</si>
  <si>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</si>
  <si>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</si>
  <si>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</si>
  <si>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</si>
  <si>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</si>
  <si>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</si>
  <si>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</si>
  <si>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</si>
  <si>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</si>
  <si>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</si>
  <si>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</si>
  <si>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</si>
  <si>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</si>
  <si>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</si>
  <si>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</si>
  <si>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</si>
  <si>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</si>
  <si>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</si>
  <si>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</si>
  <si>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</si>
  <si>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</si>
  <si>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</si>
  <si>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</si>
  <si>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</si>
  <si>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</si>
  <si>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</si>
  <si>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</si>
  <si>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</si>
  <si>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</si>
  <si>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</si>
  <si>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</si>
  <si>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</si>
  <si>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</si>
  <si>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</si>
  <si>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</si>
  <si>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</si>
  <si>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</si>
  <si>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</si>
  <si>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</si>
  <si>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</si>
  <si>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</si>
  <si>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</si>
  <si>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</si>
  <si>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</si>
  <si>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</si>
  <si>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</si>
  <si>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</si>
  <si>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</si>
  <si>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</si>
  <si>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</si>
  <si>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</si>
  <si>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</si>
  <si>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</si>
  <si>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</si>
  <si>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</si>
  <si>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</si>
  <si>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</si>
  <si>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</si>
  <si>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</si>
  <si>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</si>
  <si>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</si>
  <si>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</si>
  <si>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</si>
  <si>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</si>
  <si>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</si>
  <si>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</si>
  <si>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</si>
  <si>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</si>
  <si>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</si>
  <si>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</si>
  <si>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</si>
  <si>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</si>
  <si>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</si>
  <si>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</si>
  <si>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</si>
  <si>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</si>
  <si>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</si>
  <si>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</si>
  <si>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</si>
  <si>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</si>
  <si>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</si>
  <si>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</si>
  <si>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</si>
  <si>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</si>
  <si>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</si>
  <si>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</si>
  <si>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</si>
  <si>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</si>
  <si>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</si>
  <si>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</si>
  <si>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</si>
  <si>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</si>
  <si>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</si>
  <si>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</si>
  <si>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</si>
  <si>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</si>
  <si>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</si>
  <si>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</si>
  <si>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</si>
  <si>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</si>
  <si>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</si>
  <si>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</si>
  <si>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</si>
  <si>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</si>
  <si>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</si>
  <si>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</si>
  <si>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</si>
  <si>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</si>
  <si>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</si>
  <si>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</si>
  <si>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</si>
  <si>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</si>
  <si>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</si>
  <si>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</si>
  <si>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</si>
  <si>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</si>
  <si>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</si>
  <si>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</si>
  <si>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</si>
  <si>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</si>
  <si>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</si>
  <si>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</si>
  <si>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</si>
  <si>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</si>
  <si>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</si>
  <si>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</si>
  <si>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</si>
  <si>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</si>
  <si>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</si>
  <si>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</si>
  <si>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</si>
  <si>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</si>
  <si>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</si>
  <si>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</si>
  <si>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</si>
  <si>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</si>
  <si>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</si>
  <si>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</si>
  <si>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</si>
  <si>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</si>
  <si>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</si>
  <si>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</si>
  <si>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</si>
  <si>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</si>
  <si>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</si>
  <si>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</si>
  <si>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</si>
  <si>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</si>
  <si>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</si>
  <si>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</si>
  <si>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</si>
  <si>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</si>
  <si>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</si>
  <si>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</si>
  <si>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</si>
  <si>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</si>
  <si>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</si>
  <si>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</si>
  <si>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</si>
  <si>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</si>
  <si>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</si>
  <si>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</si>
  <si>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</si>
  <si>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</si>
  <si>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</si>
  <si>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</si>
  <si>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</si>
  <si>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</si>
  <si>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</si>
  <si>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</si>
  <si>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</si>
  <si>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</si>
  <si>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</si>
  <si>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</si>
  <si>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</si>
  <si>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</si>
  <si>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</si>
  <si>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</si>
  <si>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</si>
  <si>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</si>
  <si>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</si>
  <si>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</si>
  <si>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</si>
  <si>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</si>
  <si>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</si>
  <si>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</si>
  <si>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</si>
  <si>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</si>
  <si>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</si>
  <si>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</si>
  <si>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</si>
  <si>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</si>
  <si>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</si>
  <si>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</si>
  <si>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</si>
  <si>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</si>
  <si>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</si>
  <si>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</si>
  <si>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</si>
  <si>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</si>
  <si>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</si>
  <si>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</si>
  <si>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</si>
  <si>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</si>
  <si>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</si>
  <si>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</si>
  <si>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</si>
  <si>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</si>
  <si>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</si>
  <si>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</si>
  <si>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</si>
  <si>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</si>
  <si>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</si>
  <si>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</si>
  <si>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</si>
  <si>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</si>
  <si>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</si>
  <si>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</si>
  <si>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</si>
  <si>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</si>
  <si>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</si>
  <si>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</si>
  <si>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</si>
  <si>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</si>
  <si>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</si>
  <si>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</si>
  <si>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</si>
  <si>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</si>
  <si>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</si>
  <si>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</si>
  <si>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</si>
  <si>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</si>
  <si>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</si>
  <si>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</si>
  <si>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</si>
  <si>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</si>
  <si>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</si>
  <si>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</si>
  <si>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</si>
  <si>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</si>
  <si>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</si>
  <si>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</si>
  <si>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</si>
  <si>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</si>
  <si>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</si>
  <si>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</si>
  <si>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</si>
  <si>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</si>
  <si>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</si>
  <si>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</si>
  <si>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</si>
  <si>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</si>
  <si>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</si>
  <si>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</si>
  <si>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</si>
  <si>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</si>
  <si>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</si>
  <si>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</si>
  <si>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</si>
  <si>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</si>
  <si>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</si>
  <si>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</si>
  <si>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</si>
  <si>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</si>
  <si>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</si>
  <si>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</si>
  <si>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</si>
  <si>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</si>
  <si>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</si>
  <si>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</si>
  <si>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</si>
  <si>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</si>
  <si>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</si>
  <si>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</si>
  <si>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</si>
  <si>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</si>
  <si>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</si>
  <si>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</si>
  <si>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</si>
  <si>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</si>
  <si>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</si>
  <si>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</si>
  <si>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</si>
  <si>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</si>
  <si>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</si>
  <si>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</si>
  <si>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</si>
  <si>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</si>
  <si>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</si>
  <si>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</si>
  <si>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</si>
  <si>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</si>
  <si>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</si>
  <si>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</si>
  <si>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</si>
  <si>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</si>
  <si>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</si>
  <si>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</si>
  <si>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</si>
  <si>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</si>
  <si>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</si>
  <si>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</si>
  <si>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</si>
  <si>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</si>
  <si>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</si>
  <si>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</si>
  <si>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</si>
  <si>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</si>
  <si>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</si>
  <si>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</si>
  <si>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</si>
  <si>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</si>
  <si>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</si>
  <si>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</si>
  <si>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</si>
  <si>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</si>
  <si>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</si>
  <si>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</si>
  <si>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</si>
  <si>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</si>
  <si>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</si>
  <si>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</si>
  <si>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</si>
  <si>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</si>
  <si>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</si>
  <si>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</si>
  <si>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</si>
  <si>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</si>
  <si>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</si>
  <si>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</si>
  <si>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</si>
  <si>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</si>
  <si>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</si>
  <si>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</si>
  <si>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</si>
  <si>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</si>
  <si>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</si>
  <si>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</si>
  <si>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</si>
  <si>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</si>
  <si>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</si>
  <si>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</si>
  <si>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</si>
  <si>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</si>
  <si>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</si>
  <si>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</si>
  <si>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</si>
  <si>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</si>
  <si>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</si>
  <si>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</si>
  <si>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</si>
  <si>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</si>
  <si>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</si>
  <si>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</si>
  <si>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</si>
  <si>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</si>
  <si>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</si>
  <si>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</si>
  <si>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</si>
  <si>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</si>
  <si>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</si>
  <si>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</si>
  <si>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</si>
  <si>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</si>
  <si>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</si>
  <si>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</si>
  <si>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</si>
  <si>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</si>
  <si>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</si>
  <si>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</si>
  <si>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</si>
  <si>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</si>
  <si>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</si>
  <si>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</si>
  <si>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</si>
  <si>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</si>
  <si>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</si>
  <si>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</si>
  <si>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</si>
  <si>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</si>
  <si>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</si>
  <si>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</si>
  <si>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</si>
  <si>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</si>
  <si>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</si>
  <si>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</si>
  <si>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</si>
  <si>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</si>
  <si>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</si>
  <si>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</si>
  <si>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</si>
  <si>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</si>
  <si>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</si>
  <si>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</si>
  <si>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</si>
  <si>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</si>
  <si>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</si>
  <si>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</si>
  <si>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</si>
  <si>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</si>
  <si>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</si>
  <si>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</si>
  <si>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</si>
  <si>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</si>
  <si>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</si>
  <si>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</si>
  <si>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</si>
  <si>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</si>
  <si>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</si>
  <si>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</si>
  <si>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</si>
  <si>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</si>
  <si>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</si>
  <si>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</si>
  <si>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</si>
  <si>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</si>
  <si>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</si>
  <si>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</si>
  <si>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</si>
  <si>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</si>
  <si>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</si>
  <si>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</si>
  <si>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</si>
  <si>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</si>
  <si>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</si>
  <si>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</si>
  <si>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</si>
  <si>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</si>
  <si>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</si>
  <si>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</si>
  <si>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</si>
  <si>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</si>
  <si>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</si>
  <si>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</si>
  <si>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</si>
  <si>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</si>
  <si>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</si>
  <si>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</si>
  <si>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</si>
  <si>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</si>
  <si>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</si>
  <si>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</si>
  <si>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</si>
  <si>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</si>
  <si>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</si>
  <si>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</si>
  <si>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</si>
  <si>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</si>
  <si>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</si>
  <si>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</si>
  <si>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</si>
  <si>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</si>
  <si>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</si>
  <si>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</si>
  <si>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</si>
  <si>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</si>
  <si>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</si>
  <si>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</si>
  <si>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</si>
  <si>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</si>
  <si>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</si>
  <si>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</si>
  <si>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</si>
  <si>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</si>
  <si>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</si>
  <si>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</si>
  <si>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</si>
  <si>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</si>
  <si>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</si>
  <si>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</si>
  <si>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</si>
  <si>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</si>
  <si>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</si>
  <si>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</si>
  <si>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</si>
  <si>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</si>
  <si>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</si>
  <si>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</si>
  <si>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</si>
  <si>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</si>
  <si>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</si>
  <si>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</si>
  <si>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</si>
  <si>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</si>
  <si>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</si>
  <si>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</si>
  <si>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</si>
  <si>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</si>
  <si>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</si>
  <si>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</si>
  <si>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</si>
  <si>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</si>
  <si>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</si>
  <si>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</si>
  <si>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</si>
  <si>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</si>
  <si>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</si>
  <si>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</si>
  <si>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</si>
  <si>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</si>
  <si>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</si>
  <si>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</si>
  <si>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</si>
  <si>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</si>
  <si>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</si>
  <si>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</si>
  <si>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</si>
  <si>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</si>
  <si>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</si>
  <si>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</si>
  <si>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</si>
  <si>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</si>
  <si>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</si>
  <si>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</si>
  <si>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</si>
  <si>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</si>
  <si>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</si>
  <si>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</si>
  <si>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</si>
  <si>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</si>
  <si>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</si>
  <si>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</si>
  <si>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</si>
  <si>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</si>
  <si>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</si>
  <si>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</si>
  <si>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</si>
  <si>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</si>
  <si>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</si>
  <si>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</si>
  <si>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</si>
  <si>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</si>
  <si>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</si>
  <si>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</si>
  <si>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</si>
  <si>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</si>
  <si>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</si>
  <si>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</si>
  <si>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</si>
  <si>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</si>
  <si>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</si>
  <si>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</si>
  <si>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</si>
  <si>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</si>
  <si>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</si>
  <si>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</si>
  <si>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</si>
  <si>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</si>
  <si>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</si>
  <si>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</si>
  <si>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</si>
  <si>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</si>
  <si>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</si>
  <si>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</si>
  <si>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</si>
  <si>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</si>
  <si>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</si>
  <si>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</si>
  <si>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</si>
  <si>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</si>
  <si>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</si>
  <si>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</si>
  <si>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</si>
  <si>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</si>
  <si>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</si>
  <si>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</si>
  <si>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</si>
  <si>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</si>
  <si>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</si>
  <si>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</si>
  <si>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</si>
  <si>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</si>
  <si>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</si>
  <si>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</si>
  <si>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</si>
  <si>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</si>
  <si>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</si>
  <si>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</si>
  <si>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</si>
  <si>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</si>
  <si>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</si>
  <si>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</si>
  <si>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</si>
  <si>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</si>
  <si>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</si>
  <si>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</si>
  <si>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</si>
  <si>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</si>
  <si>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</si>
  <si>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</si>
  <si>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</si>
  <si>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</si>
  <si>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</si>
  <si>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</si>
  <si>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</si>
  <si>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</si>
  <si>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</si>
  <si>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</si>
  <si>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</si>
  <si>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</si>
  <si>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</si>
  <si>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</si>
  <si>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</si>
  <si>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</si>
  <si>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</si>
  <si>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</si>
  <si>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</si>
  <si>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</si>
  <si>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</si>
  <si>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</si>
  <si>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</si>
  <si>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</si>
  <si>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</si>
  <si>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</si>
  <si>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</si>
  <si>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</si>
  <si>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</si>
  <si>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</si>
  <si>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</si>
  <si>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</si>
  <si>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</si>
  <si>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</si>
  <si>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</si>
  <si>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</si>
  <si>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</si>
  <si>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</si>
  <si>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</si>
  <si>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</si>
  <si>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</si>
  <si>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</si>
  <si>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</si>
  <si>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</si>
  <si>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</si>
  <si>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</si>
  <si>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</si>
  <si>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</si>
  <si>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</si>
  <si>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</si>
  <si>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</si>
  <si>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</si>
  <si>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</si>
  <si>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</si>
  <si>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</si>
  <si>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</si>
  <si>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</si>
  <si>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</si>
  <si>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</si>
  <si>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</si>
  <si>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</si>
  <si>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</si>
  <si>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</si>
  <si>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</si>
  <si>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</si>
  <si>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</si>
  <si>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</si>
  <si>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</si>
  <si>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</si>
  <si>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</si>
  <si>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</si>
  <si>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</si>
  <si>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</si>
  <si>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</si>
  <si>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</si>
  <si>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</si>
  <si>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</si>
  <si>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</si>
  <si>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</si>
  <si>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</si>
  <si>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</si>
  <si>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</si>
  <si>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</si>
  <si>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</si>
  <si>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</si>
  <si>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</si>
  <si>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</si>
  <si>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</si>
  <si>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</si>
  <si>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</si>
  <si>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</si>
  <si>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</si>
  <si>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</si>
  <si>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</si>
  <si>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</si>
  <si>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</si>
  <si>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</si>
  <si>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</si>
  <si>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</si>
  <si>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</si>
  <si>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</si>
  <si>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</si>
  <si>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</si>
  <si>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</si>
  <si>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</si>
  <si>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</si>
  <si>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</si>
  <si>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</si>
  <si>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</si>
  <si>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</si>
  <si>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</si>
  <si>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</si>
  <si>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</si>
  <si>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</si>
  <si>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</si>
  <si>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</si>
  <si>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</si>
  <si>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</si>
  <si>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</si>
  <si>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</si>
  <si>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</si>
  <si>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</si>
  <si>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</si>
  <si>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</si>
  <si>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</si>
  <si>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</si>
  <si>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</si>
  <si>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</si>
  <si>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</si>
  <si>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</si>
  <si>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</si>
  <si>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</si>
  <si>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</si>
  <si>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</si>
  <si>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</si>
  <si>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</si>
  <si>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</si>
  <si>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</si>
  <si>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</si>
  <si>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</si>
  <si>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</si>
  <si>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</si>
  <si>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</si>
  <si>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</si>
  <si>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</si>
  <si>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</si>
  <si>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</si>
  <si>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</si>
  <si>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</si>
  <si>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</si>
  <si>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</si>
  <si>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</si>
  <si>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</si>
  <si>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</si>
  <si>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</si>
  <si>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</si>
  <si>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</si>
  <si>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</si>
  <si>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</si>
  <si>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</si>
  <si>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</si>
  <si>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</si>
  <si>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</si>
  <si>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</si>
  <si>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</si>
  <si>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</si>
  <si>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</si>
  <si>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</si>
  <si>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</si>
  <si>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</si>
  <si>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</si>
  <si>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</si>
  <si>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</si>
  <si>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</si>
  <si>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</si>
  <si>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</si>
  <si>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</si>
  <si>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</si>
  <si>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</si>
  <si>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</si>
  <si>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</si>
  <si>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</si>
  <si>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</si>
  <si>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</si>
  <si>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</si>
  <si>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</si>
  <si>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</si>
  <si>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</si>
  <si>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</si>
  <si>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</si>
  <si>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</si>
  <si>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</si>
  <si>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</si>
  <si>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</si>
  <si>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</si>
  <si>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</si>
  <si>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</si>
  <si>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</si>
  <si>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</si>
  <si>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</si>
  <si>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</si>
  <si>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</si>
  <si>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</si>
  <si>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</si>
  <si>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</si>
  <si>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</si>
  <si>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</si>
  <si>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</si>
  <si>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</si>
  <si>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</si>
  <si>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</si>
  <si>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</si>
  <si>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</si>
  <si>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</si>
  <si>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</si>
  <si>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</si>
  <si>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</si>
  <si>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</si>
  <si>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</si>
  <si>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</si>
  <si>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</si>
  <si>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</si>
  <si>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</si>
  <si>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</si>
  <si>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</si>
  <si>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</si>
  <si>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</si>
  <si>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</si>
  <si>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</si>
  <si>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</si>
  <si>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</si>
  <si>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</si>
  <si>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</si>
  <si>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</si>
  <si>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</si>
  <si>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</si>
  <si>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</si>
  <si>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</si>
  <si>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</si>
  <si>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</si>
  <si>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</si>
  <si>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</si>
  <si>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</si>
  <si>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</si>
  <si>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</si>
  <si>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</si>
  <si>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</si>
  <si>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</si>
  <si>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</si>
  <si>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</si>
  <si>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</si>
  <si>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</si>
  <si>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</si>
  <si>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</si>
  <si>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</si>
  <si>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</si>
  <si>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</si>
  <si>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</si>
  <si>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</si>
  <si>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</si>
  <si>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</si>
  <si>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</si>
  <si>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</si>
  <si>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</si>
  <si>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</si>
  <si>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</si>
  <si>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</si>
  <si>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</si>
  <si>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</si>
  <si>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</si>
  <si>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</si>
  <si>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</si>
  <si>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</si>
  <si>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</si>
  <si>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</si>
  <si>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</si>
  <si>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</si>
  <si>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</si>
  <si>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</si>
  <si>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</si>
  <si>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</si>
  <si>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</si>
  <si>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</si>
  <si>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</si>
  <si>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</si>
  <si>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</si>
  <si>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</si>
  <si>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</si>
  <si>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</si>
  <si>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</si>
  <si>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</si>
  <si>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</si>
  <si>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</si>
  <si>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</si>
  <si>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</si>
  <si>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</si>
  <si>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</si>
  <si>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</si>
  <si>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</si>
  <si>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</si>
  <si>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</si>
  <si>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</si>
  <si>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</si>
  <si>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</si>
  <si>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</si>
  <si>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</si>
  <si>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</si>
  <si>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</si>
  <si>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</si>
  <si>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</si>
  <si>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</si>
  <si>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</si>
  <si>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</si>
  <si>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</si>
  <si>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</si>
  <si>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</si>
  <si>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</si>
  <si>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</si>
  <si>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</si>
  <si>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</si>
  <si>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</si>
  <si>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</si>
  <si>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</si>
  <si>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</si>
  <si>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</si>
  <si>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</si>
  <si>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</si>
  <si>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</si>
  <si>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</si>
  <si>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</si>
  <si>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</si>
  <si>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</si>
  <si>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</si>
  <si>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</si>
  <si>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</si>
  <si>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</si>
  <si>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</si>
  <si>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</si>
  <si>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</si>
  <si>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</si>
  <si>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</si>
  <si>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</si>
  <si>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</si>
  <si>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</si>
  <si>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</si>
  <si>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</si>
  <si>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</si>
  <si>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</si>
  <si>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</si>
  <si>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</si>
  <si>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</si>
  <si>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</si>
  <si>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</si>
  <si>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</si>
  <si>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</si>
  <si>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</si>
  <si>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</si>
  <si>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</si>
  <si>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</si>
  <si>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</si>
  <si>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</si>
  <si>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</si>
  <si>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</si>
  <si>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</si>
  <si>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</si>
  <si>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</si>
  <si>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</si>
  <si>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</si>
  <si>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</si>
  <si>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</si>
  <si>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</si>
  <si>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</si>
  <si>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</si>
  <si>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</si>
  <si>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</si>
  <si>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</si>
  <si>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</si>
  <si>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</si>
  <si>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</si>
  <si>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</si>
  <si>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</si>
  <si>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</si>
  <si>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</si>
  <si>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</si>
  <si>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</si>
  <si>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</si>
  <si>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</si>
  <si>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</si>
  <si>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</si>
  <si>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</si>
  <si>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</si>
  <si>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</si>
  <si>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</si>
  <si>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</si>
  <si>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</si>
  <si>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</si>
  <si>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</si>
  <si>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</si>
  <si>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</si>
  <si>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</si>
  <si>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</si>
  <si>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</si>
  <si>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</si>
  <si>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</si>
  <si>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</si>
  <si>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</si>
  <si>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</si>
  <si>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</si>
  <si>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</si>
  <si>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</si>
  <si>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</si>
  <si>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</si>
  <si>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</si>
  <si>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</si>
  <si>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</si>
  <si>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</si>
  <si>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</si>
  <si>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</si>
  <si>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</si>
  <si>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</si>
  <si>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</si>
  <si>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</si>
  <si>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</si>
  <si>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</si>
  <si>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</si>
  <si>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</si>
  <si>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</si>
  <si>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</si>
  <si>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</si>
  <si>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</si>
  <si>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</si>
  <si>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</si>
  <si>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</si>
  <si>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</si>
  <si>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</si>
  <si>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</si>
  <si>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</si>
  <si>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</si>
  <si>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</si>
  <si>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</si>
  <si>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</si>
  <si>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</si>
  <si>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</si>
  <si>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</si>
  <si>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</si>
  <si>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</si>
  <si>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</si>
  <si>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</si>
  <si>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</si>
  <si>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</si>
  <si>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</si>
  <si>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</si>
  <si>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</si>
  <si>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</si>
  <si>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</si>
  <si>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</si>
  <si>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</si>
  <si>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</si>
  <si>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</si>
  <si>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</si>
  <si>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</si>
  <si>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</si>
  <si>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</si>
  <si>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</si>
  <si>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</si>
  <si>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</si>
  <si>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</si>
  <si>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</si>
  <si>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</si>
  <si>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</si>
  <si>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</si>
  <si>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</si>
  <si>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</si>
  <si>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</si>
  <si>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</si>
  <si>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</si>
  <si>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</si>
  <si>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</si>
  <si>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</si>
  <si>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</si>
  <si>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</si>
  <si>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</si>
  <si>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</si>
  <si>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</si>
  <si>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</si>
  <si>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</si>
  <si>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</si>
  <si>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</si>
  <si>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</si>
  <si>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</si>
  <si>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</si>
  <si>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</si>
  <si>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</si>
  <si>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</si>
  <si>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</si>
  <si>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</si>
  <si>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</si>
  <si>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</si>
  <si>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</si>
  <si>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</si>
  <si>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</si>
  <si>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</si>
  <si>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</si>
  <si>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</si>
  <si>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</si>
  <si>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</si>
  <si>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</si>
  <si>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</si>
  <si>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</si>
  <si>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</si>
  <si>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</si>
  <si>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</si>
  <si>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</si>
  <si>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</si>
  <si>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</si>
  <si>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</si>
  <si>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</si>
  <si>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</si>
  <si>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</si>
  <si>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</si>
  <si>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</si>
  <si>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</si>
  <si>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</si>
  <si>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</si>
  <si>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</si>
  <si>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</si>
  <si>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</si>
  <si>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</si>
  <si>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</si>
  <si>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</si>
  <si>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</si>
  <si>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</si>
  <si>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</si>
  <si>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</si>
  <si>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</si>
  <si>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</si>
  <si>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</si>
  <si>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</si>
  <si>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</si>
  <si>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</si>
  <si>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</si>
  <si>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</si>
  <si>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</si>
  <si>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</si>
  <si>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</si>
  <si>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</si>
  <si>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</si>
  <si>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</si>
  <si>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</si>
  <si>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</si>
  <si>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</si>
  <si>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</si>
  <si>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</si>
  <si>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</si>
  <si>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</si>
  <si>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</si>
  <si>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</si>
  <si>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</si>
  <si>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</si>
  <si>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</si>
  <si>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</si>
  <si>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</si>
  <si>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</si>
  <si>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</si>
  <si>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</si>
  <si>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</si>
  <si>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</si>
  <si>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</si>
  <si>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</si>
  <si>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</si>
  <si>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</si>
  <si>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</si>
  <si>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</si>
  <si>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</si>
  <si>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</si>
  <si>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</si>
  <si>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</si>
  <si>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</si>
  <si>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</si>
  <si>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</si>
  <si>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</si>
  <si>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</si>
  <si>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</si>
  <si>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</si>
  <si>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</si>
  <si>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</si>
  <si>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</si>
  <si>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</si>
  <si>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</si>
  <si>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</si>
  <si>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</si>
  <si>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</si>
  <si>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</si>
  <si>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</si>
  <si>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</si>
  <si>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</si>
  <si>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</si>
  <si>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</si>
  <si>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</si>
  <si>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</si>
  <si>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</si>
  <si>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</si>
  <si>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</si>
  <si>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</si>
  <si>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</si>
  <si>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</si>
  <si>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</si>
  <si>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</si>
  <si>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</si>
  <si>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</si>
  <si>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</si>
  <si>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</si>
  <si>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</si>
  <si>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</si>
  <si>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</si>
  <si>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</si>
  <si>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</si>
  <si>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</si>
  <si>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</si>
  <si>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</si>
  <si>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</si>
  <si>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</si>
  <si>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</si>
  <si>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</si>
  <si>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</si>
  <si>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</si>
  <si>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</si>
  <si>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</si>
  <si>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</si>
  <si>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</si>
  <si>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</si>
  <si>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</si>
  <si>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</si>
  <si>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</si>
  <si>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</si>
  <si>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</si>
  <si>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</si>
  <si>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</si>
  <si>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</si>
  <si>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</si>
  <si>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</si>
  <si>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</si>
  <si>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</si>
  <si>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</si>
  <si>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</si>
  <si>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</si>
  <si>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</si>
  <si>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</si>
  <si>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</si>
  <si>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</si>
  <si>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</si>
  <si>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</si>
  <si>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</si>
  <si>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</si>
  <si>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</si>
  <si>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</si>
  <si>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</si>
  <si>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</si>
  <si>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</si>
  <si>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</si>
  <si>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</si>
  <si>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</si>
  <si>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</si>
  <si>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</si>
  <si>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</si>
  <si>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</si>
  <si>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</si>
  <si>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</si>
  <si>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</si>
  <si>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</si>
  <si>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</si>
  <si>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</si>
  <si>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</si>
  <si>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</si>
  <si>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</si>
  <si>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</si>
  <si>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</si>
  <si>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</si>
  <si>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</si>
  <si>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</si>
  <si>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</si>
  <si>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</si>
  <si>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</si>
  <si>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</si>
  <si>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</si>
  <si>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</si>
  <si>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</si>
  <si>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</si>
  <si>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</si>
  <si>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</si>
  <si>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</si>
  <si>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</si>
  <si>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</si>
  <si>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</si>
  <si>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</si>
  <si>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</si>
  <si>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</si>
  <si>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</si>
  <si>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</si>
  <si>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</si>
  <si>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</si>
  <si>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</si>
  <si>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</si>
  <si>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</si>
  <si>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</si>
  <si>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</si>
  <si>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</si>
  <si>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</si>
  <si>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</si>
  <si>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</si>
  <si>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</si>
  <si>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</si>
  <si>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</si>
  <si>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</si>
  <si>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</si>
  <si>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</si>
  <si>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</si>
  <si>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</si>
  <si>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</si>
  <si>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</si>
  <si>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</si>
  <si>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</si>
  <si>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</si>
  <si>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</si>
  <si>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</si>
  <si>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</si>
  <si>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</si>
  <si>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</si>
  <si>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</si>
  <si>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</si>
  <si>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</si>
  <si>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</si>
  <si>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</si>
  <si>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</si>
  <si>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</si>
  <si>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</si>
  <si>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</si>
  <si>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</si>
  <si>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</si>
  <si>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</si>
  <si>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</si>
  <si>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</si>
  <si>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</si>
  <si>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</si>
  <si>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</si>
  <si>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</si>
  <si>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</si>
  <si>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</si>
  <si>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</si>
  <si>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</si>
  <si>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</si>
  <si>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</si>
  <si>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</si>
  <si>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</si>
  <si>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</si>
  <si>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</si>
  <si>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</si>
  <si>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</si>
  <si>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</si>
  <si>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</si>
  <si>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</si>
  <si>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</si>
  <si>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</si>
  <si>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</si>
  <si>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</si>
  <si>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</si>
  <si>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</si>
  <si>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</si>
  <si>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</si>
  <si>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</si>
  <si>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</si>
  <si>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</si>
  <si>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</si>
  <si>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</si>
  <si>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</si>
  <si>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</si>
  <si>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</si>
  <si>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</si>
  <si>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</si>
  <si>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</si>
  <si>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</si>
  <si>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</si>
  <si>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</si>
  <si>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</si>
  <si>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</si>
  <si>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</si>
  <si>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</si>
  <si>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</si>
  <si>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</si>
  <si>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</si>
  <si>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</si>
  <si>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</si>
  <si>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</si>
  <si>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</si>
  <si>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</si>
  <si>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</si>
  <si>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</si>
  <si>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</si>
  <si>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</si>
  <si>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</si>
  <si>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</si>
  <si>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</si>
  <si>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</si>
  <si>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</si>
  <si>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</si>
  <si>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</si>
  <si>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</si>
  <si>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</si>
  <si>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</si>
  <si>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</si>
  <si>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</si>
  <si>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</si>
  <si>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</si>
  <si>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</si>
  <si>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</si>
  <si>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</si>
  <si>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</si>
  <si>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</si>
  <si>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</si>
  <si>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</si>
  <si>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</si>
  <si>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</si>
  <si>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</si>
  <si>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</si>
  <si>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</si>
  <si>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</si>
  <si>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</si>
  <si>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</si>
  <si>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</si>
  <si>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</si>
  <si>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</si>
  <si>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</si>
  <si>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</si>
  <si>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</si>
  <si>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</si>
  <si>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</si>
  <si>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</si>
  <si>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</si>
  <si>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</si>
  <si>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</si>
  <si>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</si>
  <si>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</si>
  <si>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</si>
  <si>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</si>
  <si>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</si>
  <si>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</si>
  <si>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</si>
  <si>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</si>
  <si>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</si>
  <si>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</si>
  <si>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</si>
  <si>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</si>
  <si>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</si>
  <si>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</si>
  <si>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</si>
  <si>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</si>
  <si>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</si>
  <si>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</si>
  <si>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</si>
  <si>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</si>
  <si>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</si>
  <si>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</si>
  <si>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</si>
  <si>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</si>
  <si>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</si>
  <si>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</si>
  <si>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</si>
  <si>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</si>
  <si>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</si>
  <si>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</si>
  <si>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</si>
  <si>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</si>
  <si>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</si>
  <si>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</si>
  <si>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</si>
  <si>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</si>
  <si>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</si>
  <si>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</si>
  <si>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</si>
  <si>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</si>
  <si>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</si>
  <si>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</si>
  <si>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</si>
  <si>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</si>
  <si>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</si>
  <si>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</si>
  <si>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</si>
  <si>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</si>
  <si>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</si>
  <si>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</si>
  <si>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</si>
  <si>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</si>
  <si>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</si>
  <si>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</si>
  <si>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</si>
  <si>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</si>
  <si>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</si>
  <si>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</si>
  <si>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</si>
  <si>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</si>
  <si>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</si>
  <si>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</si>
  <si>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</si>
  <si>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</si>
  <si>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</si>
  <si>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</si>
  <si>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</si>
  <si>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</si>
  <si>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</si>
  <si>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</si>
  <si>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</si>
  <si>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</si>
  <si>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</si>
  <si>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</si>
  <si>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</si>
  <si>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</si>
  <si>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</si>
  <si>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</si>
  <si>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</si>
  <si>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</si>
  <si>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</si>
  <si>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</si>
  <si>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</si>
  <si>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</si>
  <si>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</si>
  <si>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</si>
  <si>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</si>
  <si>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</si>
  <si>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</si>
  <si>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</si>
  <si>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</si>
  <si>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</si>
  <si>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</si>
  <si>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</si>
  <si>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</si>
  <si>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</si>
  <si>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</si>
  <si>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</si>
  <si>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</si>
  <si>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</si>
  <si>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</si>
  <si>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</si>
  <si>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</si>
  <si>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</si>
  <si>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</si>
  <si>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</si>
  <si>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</si>
  <si>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</si>
  <si>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</si>
  <si>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</si>
  <si>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</si>
  <si>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</si>
  <si>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</si>
  <si>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</si>
  <si>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</si>
  <si>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</si>
  <si>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</si>
  <si>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</si>
  <si>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</si>
  <si>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</si>
  <si>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</si>
  <si>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</si>
  <si>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</si>
  <si>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</si>
  <si>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</si>
  <si>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</si>
  <si>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</si>
  <si>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</si>
  <si>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</si>
  <si>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</si>
  <si>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</si>
  <si>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</si>
  <si>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</si>
  <si>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</si>
  <si>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</si>
  <si>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</si>
  <si>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</si>
  <si>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</si>
  <si>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</si>
  <si>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</si>
  <si>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</si>
  <si>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</si>
  <si>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</si>
  <si>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</si>
  <si>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</si>
  <si>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</si>
  <si>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</si>
  <si>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</si>
  <si>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</si>
  <si>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</si>
  <si>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</si>
  <si>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</si>
  <si>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</si>
  <si>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</si>
  <si>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</si>
  <si>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</si>
  <si>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</si>
  <si>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</si>
  <si>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</si>
  <si>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</si>
  <si>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</si>
  <si>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</si>
  <si>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</si>
  <si>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</si>
  <si>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</si>
  <si>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</si>
  <si>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</si>
  <si>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</si>
  <si>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</si>
  <si>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</si>
  <si>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</si>
  <si>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</si>
  <si>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</si>
  <si>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</si>
  <si>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</si>
  <si>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</si>
  <si>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</si>
  <si>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</si>
  <si>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</si>
  <si>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</si>
  <si>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</si>
  <si>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</si>
  <si>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</si>
  <si>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</si>
  <si>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</si>
  <si>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</si>
  <si>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</si>
  <si>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</si>
  <si>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</si>
  <si>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</si>
  <si>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</si>
  <si>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</si>
  <si>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</si>
  <si>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</si>
  <si>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</si>
  <si>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</si>
  <si>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</si>
  <si>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</si>
  <si>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</si>
  <si>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</si>
  <si>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</si>
  <si>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</si>
  <si>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</si>
  <si>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</si>
  <si>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</si>
  <si>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</si>
  <si>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</si>
  <si>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</si>
  <si>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</si>
  <si>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</si>
  <si>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</si>
  <si>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</si>
  <si>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</si>
  <si>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</si>
  <si>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</si>
  <si>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</si>
  <si>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</si>
  <si>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</si>
  <si>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</si>
  <si>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</si>
  <si>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</si>
  <si>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</si>
  <si>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</si>
  <si>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</si>
  <si>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</si>
  <si>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</si>
  <si>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</si>
  <si>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</si>
  <si>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</si>
  <si>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</si>
  <si>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</si>
  <si>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</si>
  <si>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</si>
  <si>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</si>
  <si>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</si>
  <si>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</si>
  <si>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</si>
  <si>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</si>
  <si>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</si>
  <si>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</si>
  <si>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</si>
  <si>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</si>
  <si>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</si>
  <si>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</si>
  <si>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</si>
  <si>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</si>
  <si>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</si>
  <si>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</si>
  <si>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</si>
  <si>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</si>
  <si>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</si>
  <si>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</si>
  <si>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</si>
  <si>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</si>
  <si>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</si>
  <si>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</si>
  <si>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</si>
  <si>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</si>
  <si>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</si>
  <si>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</si>
  <si>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</si>
  <si>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</si>
  <si>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</si>
  <si>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</si>
  <si>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</si>
  <si>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</si>
  <si>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</si>
  <si>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</si>
  <si>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</si>
  <si>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</si>
  <si>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</si>
  <si>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</si>
  <si>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</si>
  <si>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</si>
  <si>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</si>
  <si>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</si>
  <si>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</si>
  <si>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</si>
  <si>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</si>
  <si>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</si>
  <si>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</si>
  <si>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</si>
  <si>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</si>
  <si>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</si>
  <si>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</si>
  <si>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</si>
  <si>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</si>
  <si>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</si>
  <si>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</si>
  <si>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</si>
  <si>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</si>
  <si>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</si>
  <si>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</si>
  <si>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</si>
  <si>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</si>
  <si>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</si>
  <si>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</si>
  <si>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</si>
  <si>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</si>
  <si>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</si>
  <si>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</si>
  <si>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</si>
  <si>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</si>
  <si>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</si>
  <si>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</si>
  <si>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</si>
  <si>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</si>
  <si>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</si>
  <si>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</si>
  <si>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</si>
  <si>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</si>
  <si>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</si>
  <si>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</si>
  <si>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</si>
  <si>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</si>
  <si>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</si>
  <si>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</si>
  <si>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</si>
  <si>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</si>
  <si>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</si>
  <si>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</si>
  <si>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</si>
  <si>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</si>
  <si>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</si>
  <si>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</si>
  <si>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</si>
  <si>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</si>
  <si>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</si>
  <si>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</si>
  <si>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</si>
  <si>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</si>
  <si>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</si>
  <si>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</si>
  <si>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</si>
  <si>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</si>
  <si>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</si>
  <si>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</si>
  <si>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</si>
  <si>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</si>
  <si>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</si>
  <si>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</si>
  <si>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</si>
  <si>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</si>
  <si>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</si>
  <si>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</si>
  <si>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</si>
  <si>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</si>
  <si>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</si>
  <si>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</si>
  <si>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</si>
  <si>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</si>
  <si>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</si>
  <si>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</si>
  <si>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</si>
  <si>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</si>
  <si>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</si>
  <si>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</si>
  <si>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</si>
  <si>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</si>
  <si>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</si>
  <si>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</si>
  <si>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</si>
  <si>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</si>
  <si>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</si>
  <si>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</si>
  <si>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</si>
  <si>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</si>
  <si>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</si>
  <si>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</si>
  <si>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</si>
  <si>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</si>
  <si>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</si>
  <si>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</si>
  <si>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</si>
  <si>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</si>
  <si>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</si>
  <si>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</si>
  <si>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</si>
  <si>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</si>
  <si>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</si>
  <si>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</si>
  <si>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</si>
  <si>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</si>
  <si>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</si>
  <si>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</si>
  <si>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</si>
  <si>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</si>
  <si>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</si>
  <si>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</si>
  <si>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</si>
  <si>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</si>
  <si>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</si>
  <si>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</si>
  <si>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</si>
  <si>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</si>
  <si>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</si>
  <si>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</si>
  <si>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</si>
  <si>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</si>
  <si>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</si>
  <si>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</si>
  <si>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</si>
  <si>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</si>
  <si>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</si>
  <si>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</si>
  <si>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</si>
  <si>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</si>
  <si>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</si>
  <si>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</si>
  <si>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</si>
  <si>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</si>
  <si>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</si>
  <si>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</si>
  <si>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</si>
  <si>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</si>
  <si>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</si>
  <si>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</si>
  <si>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</si>
  <si>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</si>
  <si>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</si>
  <si>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</si>
  <si>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</si>
  <si>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</si>
  <si>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</si>
  <si>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</si>
  <si>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</si>
  <si>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</si>
  <si>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</si>
  <si>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</si>
  <si>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</si>
  <si>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</si>
  <si>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</si>
  <si>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</si>
  <si>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</si>
  <si>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</si>
  <si>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</si>
  <si>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</si>
  <si>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</si>
  <si>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</si>
  <si>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</si>
  <si>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</si>
  <si>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</si>
  <si>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</si>
  <si>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</si>
  <si>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</si>
  <si>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</si>
  <si>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</si>
  <si>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</si>
  <si>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</si>
  <si>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</si>
  <si>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</si>
  <si>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</si>
  <si>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</si>
  <si>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</si>
  <si>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</si>
  <si>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</si>
  <si>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</si>
  <si>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</si>
  <si>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</si>
  <si>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</si>
  <si>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</si>
  <si>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</si>
  <si>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</si>
  <si>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</si>
  <si>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</si>
  <si>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</si>
  <si>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</si>
  <si>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</si>
  <si>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</si>
  <si>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</si>
  <si>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</si>
  <si>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</si>
  <si>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</si>
  <si>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</si>
  <si>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</si>
  <si>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</si>
  <si>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</si>
  <si>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</si>
  <si>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</si>
  <si>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</si>
  <si>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</si>
  <si>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</si>
  <si>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</si>
  <si>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</si>
  <si>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</si>
  <si>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</si>
  <si>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</si>
  <si>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</si>
  <si>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</si>
  <si>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</si>
  <si>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</si>
  <si>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</si>
  <si>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</si>
  <si>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</si>
  <si>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</si>
  <si>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</si>
  <si>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</si>
  <si>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</si>
  <si>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</si>
  <si>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</si>
  <si>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</si>
  <si>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</si>
  <si>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</si>
  <si>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</si>
  <si>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</si>
  <si>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</si>
  <si>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</si>
  <si>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</si>
  <si>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</si>
  <si>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</si>
  <si>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</si>
  <si>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</si>
  <si>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</si>
  <si>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</si>
  <si>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</si>
  <si>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</si>
  <si>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</si>
  <si>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</si>
  <si>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</si>
  <si>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</si>
  <si>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</si>
  <si>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</si>
  <si>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</si>
  <si>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</si>
  <si>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</si>
  <si>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</si>
  <si>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</si>
  <si>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</si>
  <si>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</si>
  <si>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</si>
  <si>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</si>
  <si>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</si>
  <si>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</si>
  <si>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</si>
  <si>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</si>
  <si>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</si>
  <si>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</si>
  <si>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</si>
  <si>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</si>
  <si>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</si>
  <si>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</si>
  <si>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</si>
  <si>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</si>
  <si>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</si>
  <si>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</si>
  <si>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</si>
  <si>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</si>
  <si>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</si>
  <si>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</si>
  <si>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</si>
  <si>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</si>
  <si>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</si>
  <si>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</si>
  <si>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</si>
  <si>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</si>
  <si>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</si>
  <si>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</si>
  <si>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</si>
  <si>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</si>
  <si>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</si>
  <si>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</si>
  <si>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</si>
  <si>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</si>
  <si>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</si>
  <si>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</si>
  <si>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</si>
  <si>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</si>
  <si>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</si>
  <si>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</si>
  <si>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</si>
  <si>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</si>
  <si>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</si>
  <si>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</si>
  <si>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</si>
  <si>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</si>
  <si>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</si>
  <si>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</si>
  <si>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</si>
  <si>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</si>
  <si>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</si>
  <si>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</si>
  <si>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</si>
  <si>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</si>
  <si>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</si>
  <si>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</si>
  <si>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</si>
  <si>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</si>
  <si>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</si>
  <si>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</si>
  <si>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</si>
  <si>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</si>
  <si>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</si>
  <si>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</si>
  <si>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</si>
  <si>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</si>
  <si>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</si>
  <si>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</si>
  <si>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</si>
  <si>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</si>
  <si>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</si>
  <si>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</si>
  <si>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</si>
  <si>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</si>
  <si>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</si>
  <si>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</si>
  <si>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</si>
  <si>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</si>
  <si>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</si>
  <si>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</si>
  <si>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</si>
  <si>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</si>
  <si>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</si>
  <si>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</si>
  <si>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</si>
  <si>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</si>
  <si>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</si>
  <si>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</si>
  <si>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</si>
  <si>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</si>
  <si>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</si>
  <si>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</si>
  <si>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</si>
  <si>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</si>
  <si>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</si>
  <si>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</si>
  <si>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</si>
  <si>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</si>
  <si>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</si>
  <si>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</si>
  <si>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</si>
  <si>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</si>
  <si>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</si>
  <si>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</si>
  <si>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</si>
  <si>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</si>
  <si>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</si>
  <si>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</si>
  <si>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</si>
  <si>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</si>
  <si>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</si>
  <si>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</si>
  <si>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</si>
  <si>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</si>
  <si>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</si>
  <si>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</si>
  <si>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</si>
  <si>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</si>
  <si>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</si>
  <si>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</si>
  <si>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</si>
  <si>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</si>
  <si>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</si>
  <si>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</si>
  <si>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</si>
  <si>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</si>
  <si>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</si>
  <si>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</si>
  <si>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</si>
  <si>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</si>
  <si>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</si>
  <si>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</si>
  <si>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</si>
  <si>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</si>
  <si>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</si>
  <si>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</si>
  <si>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</si>
  <si>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</si>
  <si>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</si>
  <si>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</si>
  <si>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</si>
  <si>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</si>
  <si>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</si>
  <si>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</si>
  <si>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</si>
  <si>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</si>
  <si>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</si>
  <si>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</si>
  <si>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</si>
  <si>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</si>
  <si>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</si>
  <si>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</si>
  <si>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</si>
  <si>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</si>
  <si>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</si>
  <si>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</si>
  <si>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</si>
  <si>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</si>
  <si>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</si>
  <si>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</si>
  <si>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</si>
  <si>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</si>
  <si>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</si>
  <si>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</si>
  <si>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</si>
  <si>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</si>
  <si>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</si>
  <si>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</si>
  <si>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</si>
  <si>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</si>
  <si>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</si>
  <si>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</si>
  <si>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</si>
  <si>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</si>
  <si>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</si>
  <si>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</si>
  <si>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</si>
  <si>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</si>
  <si>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</si>
  <si>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</si>
  <si>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</si>
  <si>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</si>
  <si>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</si>
  <si>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</si>
  <si>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</si>
  <si>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</si>
  <si>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</si>
  <si>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</si>
  <si>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</si>
  <si>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</si>
  <si>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</si>
  <si>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</si>
  <si>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</si>
  <si>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</si>
  <si>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</si>
  <si>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</si>
  <si>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</si>
  <si>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</si>
  <si>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</si>
  <si>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</si>
  <si>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</si>
  <si>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</si>
  <si>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</si>
  <si>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</si>
  <si>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</si>
  <si>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</si>
  <si>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</si>
  <si>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</si>
  <si>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</si>
  <si>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</si>
  <si>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</si>
  <si>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</si>
  <si>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</si>
  <si>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</si>
  <si>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</si>
  <si>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</si>
  <si>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</si>
  <si>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</si>
  <si>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</si>
  <si>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</si>
  <si>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</si>
  <si>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</si>
  <si>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</si>
  <si>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</si>
  <si>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</si>
  <si>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</si>
  <si>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</si>
  <si>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</si>
  <si>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</si>
  <si>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</si>
  <si>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</si>
  <si>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</si>
  <si>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</si>
  <si>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</si>
  <si>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</si>
  <si>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</si>
  <si>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</si>
  <si>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</si>
  <si>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</si>
  <si>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</si>
  <si>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</si>
  <si>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</si>
  <si>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</si>
  <si>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</si>
  <si>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</si>
  <si>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</si>
  <si>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</si>
  <si>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</si>
  <si>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</si>
  <si>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</si>
  <si>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</si>
  <si>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</si>
  <si>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</si>
  <si>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</si>
  <si>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</si>
  <si>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</si>
  <si>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</si>
  <si>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</si>
  <si>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</si>
  <si>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</si>
  <si>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</si>
  <si>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</si>
  <si>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</si>
  <si>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</si>
  <si>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</si>
  <si>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</si>
  <si>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</si>
  <si>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</si>
  <si>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</si>
  <si>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</si>
  <si>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</si>
  <si>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</si>
  <si>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</si>
  <si>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</si>
  <si>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</si>
  <si>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</si>
  <si>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</si>
  <si>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</si>
  <si>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</si>
  <si>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</si>
  <si>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</si>
  <si>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</si>
  <si>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</si>
  <si>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</si>
  <si>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</si>
  <si>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</si>
  <si>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</si>
  <si>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</si>
  <si>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</si>
  <si>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</si>
  <si>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</si>
  <si>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</si>
  <si>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</si>
  <si>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</si>
  <si>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</si>
  <si>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</si>
  <si>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</si>
  <si>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</si>
  <si>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</si>
  <si>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</si>
  <si>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</si>
  <si>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</si>
  <si>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</si>
  <si>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</si>
  <si>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</si>
  <si>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</si>
  <si>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</si>
  <si>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</si>
  <si>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</si>
  <si>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</si>
  <si>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</si>
  <si>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</si>
  <si>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</si>
  <si>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</si>
  <si>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</si>
  <si>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</si>
  <si>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</si>
  <si>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</si>
  <si>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</si>
  <si>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</si>
  <si>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</si>
  <si>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</si>
  <si>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</si>
  <si>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</si>
  <si>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</si>
  <si>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</si>
  <si>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</si>
  <si>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</si>
  <si>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</si>
  <si>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</si>
  <si>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</si>
  <si>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</si>
  <si>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</si>
  <si>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</si>
  <si>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</si>
  <si>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</si>
  <si>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</si>
  <si>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</si>
  <si>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</si>
  <si>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</si>
  <si>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</si>
  <si>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</si>
  <si>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</si>
  <si>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</si>
  <si>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</si>
  <si>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</si>
  <si>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</si>
  <si>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</si>
  <si>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</si>
  <si>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</si>
  <si>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</si>
  <si>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</si>
  <si>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</si>
  <si>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</si>
  <si>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</si>
  <si>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</si>
  <si>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</si>
  <si>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</si>
  <si>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</si>
  <si>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</si>
  <si>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</si>
  <si>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</si>
  <si>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</si>
  <si>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</si>
  <si>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</si>
  <si>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</si>
  <si>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</si>
  <si>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</si>
  <si>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</si>
  <si>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</si>
  <si>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</si>
  <si>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</si>
  <si>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</si>
  <si>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</si>
  <si>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</si>
  <si>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</si>
  <si>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</si>
  <si>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</si>
  <si>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</si>
  <si>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</si>
  <si>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</si>
  <si>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</si>
  <si>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</si>
  <si>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</si>
  <si>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</si>
  <si>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</si>
  <si>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</si>
  <si>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</si>
  <si>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</si>
  <si>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</si>
  <si>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</si>
  <si>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</si>
  <si>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</si>
  <si>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</si>
  <si>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</si>
  <si>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</si>
  <si>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</si>
  <si>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</si>
  <si>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</si>
  <si>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</si>
  <si>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</si>
  <si>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</si>
  <si>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</si>
  <si>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</si>
  <si>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</si>
  <si>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</si>
  <si>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</si>
  <si>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</si>
  <si>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</si>
  <si>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</si>
  <si>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</si>
  <si>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</si>
  <si>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</si>
  <si>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</si>
  <si>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</si>
  <si>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</si>
  <si>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</si>
  <si>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</si>
  <si>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</si>
  <si>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</si>
  <si>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</si>
  <si>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</si>
  <si>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</si>
  <si>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</si>
  <si>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</si>
  <si>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</si>
  <si>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</si>
  <si>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</si>
  <si>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</si>
  <si>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</si>
  <si>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</si>
  <si>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</si>
  <si>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</si>
  <si>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</si>
  <si>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</si>
  <si>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</si>
  <si>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</si>
  <si>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</si>
  <si>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</si>
  <si>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</si>
  <si>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</si>
  <si>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</si>
  <si>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</si>
  <si>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</si>
  <si>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</si>
  <si>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</si>
  <si>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</si>
  <si>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</si>
  <si>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</si>
  <si>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</si>
  <si>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</si>
  <si>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</si>
  <si>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</si>
  <si>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</si>
  <si>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</si>
  <si>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</si>
  <si>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</si>
  <si>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</si>
  <si>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</si>
  <si>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</si>
  <si>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</si>
  <si>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</si>
  <si>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</si>
  <si>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</si>
  <si>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</si>
  <si>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</si>
  <si>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</si>
  <si>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</si>
  <si>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</si>
  <si>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</si>
  <si>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</si>
  <si>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</si>
  <si>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</si>
  <si>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</si>
  <si>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</si>
  <si>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</si>
  <si>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</si>
  <si>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</si>
  <si>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</si>
  <si>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</si>
  <si>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</si>
  <si>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</si>
  <si>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</si>
  <si>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</si>
  <si>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</si>
  <si>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</si>
  <si>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</si>
  <si>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</si>
  <si>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</si>
  <si>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</si>
  <si>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</si>
  <si>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</si>
  <si>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</si>
  <si>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</si>
  <si>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</si>
  <si>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</si>
  <si>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</si>
  <si>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</si>
  <si>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</si>
  <si>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</si>
  <si>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</si>
  <si>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</si>
  <si>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</si>
  <si>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</si>
  <si>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</si>
  <si>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</si>
  <si>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</si>
  <si>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</si>
  <si>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</si>
  <si>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</si>
  <si>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</si>
  <si>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</si>
  <si>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</si>
  <si>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</si>
  <si>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</si>
  <si>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</si>
  <si>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</si>
  <si>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</si>
  <si>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</si>
  <si>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</si>
  <si>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</si>
  <si>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</si>
  <si>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</si>
  <si>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</si>
  <si>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</si>
  <si>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</si>
  <si>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</si>
  <si>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</si>
  <si>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</si>
  <si>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</si>
  <si>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</si>
  <si>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</si>
  <si>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</si>
  <si>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</si>
  <si>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</si>
  <si>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</si>
  <si>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</si>
  <si>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</si>
  <si>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</si>
  <si>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</si>
  <si>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</si>
  <si>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</si>
  <si>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</si>
  <si>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</si>
  <si>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</si>
  <si>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</si>
  <si>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</si>
  <si>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</si>
  <si>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</si>
  <si>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</si>
  <si>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</si>
  <si>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</si>
  <si>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</si>
  <si>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</si>
  <si>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</si>
  <si>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</si>
  <si>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</si>
  <si>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</si>
  <si>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</si>
  <si>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</si>
  <si>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</si>
  <si>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</si>
  <si>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</si>
  <si>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</si>
  <si>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</si>
  <si>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</si>
  <si>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</si>
  <si>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</si>
  <si>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</si>
  <si>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</si>
  <si>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</si>
  <si>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</si>
  <si>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</si>
  <si>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</si>
  <si>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</si>
  <si>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</si>
  <si>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</si>
  <si>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</si>
  <si>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</si>
  <si>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</si>
  <si>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</si>
  <si>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</si>
  <si>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</si>
  <si>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</si>
  <si>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</si>
  <si>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</si>
  <si>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</si>
  <si>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</si>
  <si>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</si>
  <si>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</si>
  <si>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</si>
  <si>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</si>
  <si>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</si>
  <si>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</si>
  <si>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</si>
  <si>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</si>
  <si>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</si>
  <si>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</si>
  <si>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</si>
  <si>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</si>
  <si>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</si>
  <si>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</si>
  <si>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</si>
  <si>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</si>
  <si>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</si>
  <si>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</si>
  <si>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</si>
  <si>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</si>
  <si>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</si>
  <si>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</si>
  <si>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</si>
  <si>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</si>
  <si>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</si>
  <si>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</si>
  <si>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</si>
  <si>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</si>
  <si>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</si>
  <si>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</si>
  <si>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</si>
  <si>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</si>
  <si>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</si>
  <si>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</si>
  <si>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</si>
  <si>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</si>
  <si>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</si>
  <si>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</si>
  <si>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</si>
  <si>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</si>
  <si>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</si>
  <si>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</si>
  <si>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</si>
  <si>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</si>
  <si>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</si>
  <si>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</si>
  <si>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</si>
  <si>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</si>
  <si>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</si>
  <si>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</si>
  <si>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</si>
  <si>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</si>
  <si>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</si>
  <si>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</si>
  <si>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</si>
  <si>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</si>
  <si>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</si>
  <si>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</si>
  <si>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</si>
  <si>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</si>
  <si>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</si>
  <si>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</si>
  <si>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</si>
  <si>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</si>
  <si>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</si>
  <si>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</si>
  <si>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</si>
  <si>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</si>
  <si>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</si>
  <si>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</si>
  <si>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</si>
  <si>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</si>
  <si>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</si>
  <si>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</si>
  <si>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</si>
  <si>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</si>
  <si>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</si>
  <si>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</si>
  <si>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</si>
  <si>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</si>
  <si>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</si>
  <si>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</si>
  <si>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</si>
  <si>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</si>
  <si>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</si>
  <si>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</si>
  <si>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</si>
  <si>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</si>
  <si>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</si>
  <si>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</si>
  <si>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</si>
  <si>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</si>
  <si>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</si>
  <si>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</si>
  <si>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</si>
  <si>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</si>
  <si>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</si>
  <si>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</si>
  <si>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</si>
  <si>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</si>
  <si>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</si>
  <si>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</si>
  <si>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</si>
  <si>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</si>
  <si>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</si>
  <si>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</si>
  <si>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</si>
  <si>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</si>
  <si>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</si>
  <si>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</si>
  <si>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</si>
  <si>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</si>
  <si>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</si>
  <si>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</si>
  <si>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</si>
  <si>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</si>
  <si>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</si>
  <si>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</si>
  <si>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</si>
  <si>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</si>
  <si>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</si>
  <si>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</si>
  <si>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</si>
  <si>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</si>
  <si>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</si>
  <si>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</si>
  <si>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</si>
  <si>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</si>
  <si>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</si>
  <si>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</si>
  <si>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</si>
  <si>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</si>
  <si>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</si>
  <si>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</si>
  <si>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</si>
  <si>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</si>
  <si>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</si>
  <si>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</si>
  <si>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</si>
  <si>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</si>
  <si>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</si>
  <si>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</si>
  <si>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</si>
  <si>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</si>
  <si>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</si>
  <si>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</si>
  <si>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</si>
  <si>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</si>
  <si>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</si>
  <si>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</si>
  <si>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</si>
  <si>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</si>
  <si>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</si>
  <si>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</si>
  <si>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</si>
  <si>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</si>
  <si>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</si>
  <si>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</si>
  <si>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</si>
  <si>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</si>
  <si>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</si>
  <si>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</si>
  <si>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</si>
  <si>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</si>
  <si>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</si>
  <si>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</si>
  <si>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</si>
  <si>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</si>
  <si>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</si>
  <si>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</si>
  <si>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</si>
  <si>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</si>
  <si>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</si>
  <si>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</si>
  <si>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</si>
  <si>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</si>
  <si>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</si>
  <si>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</si>
  <si>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</si>
  <si>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</si>
  <si>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</si>
  <si>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</si>
  <si>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</si>
  <si>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</si>
  <si>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</si>
  <si>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</si>
  <si>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</si>
  <si>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</si>
  <si>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</si>
  <si>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</si>
  <si>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</si>
  <si>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</si>
  <si>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</si>
  <si>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</si>
  <si>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</si>
  <si>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</si>
  <si>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</si>
  <si>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</si>
  <si>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</si>
  <si>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</si>
  <si>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</si>
  <si>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</si>
  <si>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</si>
  <si>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</si>
  <si>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</si>
  <si>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</si>
  <si>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</si>
  <si>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</si>
  <si>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</si>
  <si>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</si>
  <si>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</si>
  <si>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</si>
  <si>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</si>
  <si>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</si>
  <si>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</si>
  <si>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</si>
  <si>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</si>
  <si>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</si>
  <si>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</si>
  <si>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</si>
  <si>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</si>
  <si>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</si>
  <si>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</si>
  <si>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</si>
  <si>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</si>
  <si>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</si>
  <si>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</si>
  <si>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</si>
  <si>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</si>
  <si>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</si>
  <si>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</si>
  <si>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</si>
  <si>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</si>
  <si>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</si>
  <si>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</si>
  <si>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</si>
  <si>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</si>
  <si>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</si>
  <si>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</si>
  <si>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</si>
  <si>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</si>
  <si>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</si>
  <si>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</si>
  <si>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</si>
  <si>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</si>
  <si>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</si>
  <si>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</si>
  <si>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</si>
  <si>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</si>
  <si>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</si>
  <si>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</si>
  <si>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</si>
  <si>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</si>
  <si>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</si>
  <si>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</si>
  <si>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</si>
  <si>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</si>
  <si>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</si>
  <si>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</si>
  <si>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</si>
  <si>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</si>
  <si>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</si>
  <si>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</si>
  <si>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</si>
  <si>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</si>
  <si>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</si>
  <si>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</si>
  <si>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</si>
  <si>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</si>
  <si>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</si>
  <si>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</si>
  <si>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</si>
  <si>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</si>
  <si>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</si>
  <si>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</si>
  <si>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</si>
  <si>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</si>
  <si>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</si>
  <si>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</si>
  <si>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</si>
  <si>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</si>
  <si>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</si>
  <si>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</si>
  <si>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</si>
  <si>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</si>
  <si>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</si>
  <si>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</si>
  <si>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</si>
  <si>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</si>
  <si>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</si>
  <si>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</si>
  <si>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</si>
  <si>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</si>
  <si>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</si>
  <si>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</si>
  <si>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</si>
  <si>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</si>
  <si>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</si>
  <si>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</si>
  <si>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</si>
  <si>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</si>
  <si>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</si>
  <si>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</si>
  <si>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</si>
  <si>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</si>
  <si>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</si>
  <si>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</si>
  <si>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</si>
  <si>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</si>
  <si>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</si>
  <si>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</si>
  <si>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</si>
  <si>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</si>
  <si>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</si>
  <si>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</si>
  <si>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</si>
  <si>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</si>
  <si>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</si>
  <si>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</si>
  <si>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</si>
  <si>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</si>
  <si>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</si>
  <si>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</si>
  <si>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</si>
  <si>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</si>
  <si>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</si>
  <si>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</si>
  <si>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</si>
  <si>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</si>
  <si>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</si>
  <si>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</si>
  <si>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</si>
  <si>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</si>
  <si>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</si>
  <si>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</si>
  <si>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</si>
  <si>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</si>
  <si>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</si>
  <si>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</si>
  <si>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</si>
  <si>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</si>
  <si>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</si>
  <si>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</si>
  <si>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</si>
  <si>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</si>
  <si>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</si>
  <si>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</si>
  <si>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</si>
  <si>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</si>
  <si>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</si>
  <si>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</si>
  <si>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</si>
  <si>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</si>
  <si>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</si>
  <si>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</si>
  <si>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</si>
  <si>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</si>
  <si>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</si>
  <si>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</si>
  <si>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</si>
  <si>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</si>
  <si>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</si>
  <si>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</si>
  <si>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</si>
  <si>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</si>
  <si>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</si>
  <si>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</si>
  <si>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</si>
  <si>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</si>
  <si>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</si>
  <si>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</si>
  <si>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</si>
  <si>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</si>
  <si>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</si>
  <si>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</si>
  <si>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</si>
  <si>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</si>
  <si>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</si>
  <si>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</si>
  <si>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</si>
  <si>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</si>
  <si>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</si>
  <si>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</si>
  <si>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</si>
  <si>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</si>
  <si>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</si>
  <si>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</si>
  <si>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</si>
  <si>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</si>
  <si>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</si>
  <si>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</si>
  <si>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</si>
  <si>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</si>
  <si>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</si>
  <si>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</si>
  <si>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</si>
  <si>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</si>
  <si>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</si>
  <si>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</si>
  <si>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</si>
  <si>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</si>
  <si>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</si>
  <si>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</si>
  <si>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</si>
  <si>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</si>
  <si>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</si>
  <si>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</si>
  <si>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</si>
  <si>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</si>
  <si>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</si>
  <si>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</si>
  <si>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</si>
  <si>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</si>
  <si>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</si>
  <si>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</si>
  <si>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</si>
  <si>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</si>
  <si>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</si>
  <si>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</si>
  <si>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</si>
  <si>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</si>
  <si>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</si>
  <si>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</si>
  <si>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</si>
  <si>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</si>
  <si>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</si>
  <si>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</si>
  <si>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</si>
  <si>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</si>
  <si>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</si>
  <si>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</si>
  <si>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</si>
  <si>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</si>
  <si>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</si>
  <si>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</si>
  <si>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</si>
  <si>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</si>
  <si>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</si>
  <si>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</si>
  <si>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</si>
  <si>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</si>
  <si>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</si>
  <si>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</si>
  <si>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</si>
  <si>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</si>
  <si>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</si>
  <si>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</si>
  <si>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</si>
  <si>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</si>
  <si>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</si>
  <si>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</si>
  <si>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</si>
  <si>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</si>
  <si>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</si>
  <si>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</si>
  <si>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</si>
  <si>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</si>
  <si>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</si>
  <si>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</si>
  <si>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</si>
  <si>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</si>
  <si>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</si>
  <si>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</si>
  <si>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</si>
  <si>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</si>
  <si>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</si>
  <si>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</si>
  <si>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</si>
  <si>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</si>
  <si>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</si>
  <si>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</si>
  <si>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</si>
  <si>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</si>
  <si>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</si>
  <si>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</si>
  <si>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</si>
  <si>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</si>
  <si>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</si>
  <si>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</si>
  <si>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</si>
  <si>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</si>
  <si>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</si>
  <si>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</si>
  <si>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</si>
  <si>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</si>
  <si>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</si>
  <si>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</si>
  <si>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</si>
  <si>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</si>
  <si>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</si>
  <si>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</si>
  <si>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</si>
  <si>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</si>
  <si>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</si>
  <si>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</si>
  <si>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</si>
  <si>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</si>
  <si>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</si>
  <si>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</si>
  <si>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</si>
  <si>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</si>
  <si>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</si>
  <si>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</si>
  <si>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</si>
  <si>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</si>
  <si>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</si>
  <si>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</si>
  <si>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</si>
  <si>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</si>
  <si>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</si>
  <si>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</si>
  <si>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</si>
  <si>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</si>
  <si>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</si>
  <si>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</si>
  <si>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</si>
  <si>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</si>
  <si>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</si>
  <si>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</si>
  <si>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</si>
  <si>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</si>
  <si>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</si>
  <si>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</si>
  <si>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</si>
  <si>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</si>
  <si>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</si>
  <si>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</si>
  <si>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</si>
  <si>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</si>
  <si>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</si>
  <si>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</si>
  <si>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</si>
  <si>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</si>
  <si>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</si>
  <si>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</si>
  <si>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</si>
  <si>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</si>
  <si>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</si>
  <si>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</si>
  <si>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</si>
  <si>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</si>
  <si>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</si>
  <si>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</si>
  <si>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</si>
  <si>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</si>
  <si>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</si>
  <si>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</si>
  <si>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</si>
  <si>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</si>
  <si>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</si>
  <si>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</si>
  <si>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</si>
  <si>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</si>
  <si>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</si>
  <si>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</si>
  <si>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</si>
  <si>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</si>
  <si>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</si>
  <si>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</si>
  <si>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</si>
  <si>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</si>
  <si>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</si>
  <si>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</si>
  <si>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</si>
  <si>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</si>
  <si>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</si>
  <si>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</si>
  <si>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</si>
  <si>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</si>
  <si>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</si>
  <si>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</si>
  <si>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</si>
  <si>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</si>
  <si>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</si>
  <si>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</si>
  <si>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</si>
  <si>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</si>
  <si>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</si>
  <si>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</si>
  <si>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</si>
  <si>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</si>
  <si>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</si>
  <si>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</si>
  <si>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</si>
  <si>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</si>
  <si>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</si>
  <si>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</si>
  <si>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</si>
  <si>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</si>
  <si>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</si>
  <si>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</si>
  <si>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</si>
  <si>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</si>
  <si>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</si>
  <si>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</si>
  <si>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</si>
  <si>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</si>
  <si>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</si>
  <si>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</si>
  <si>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</si>
  <si>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</si>
  <si>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</si>
  <si>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</si>
  <si>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</si>
  <si>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</si>
  <si>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</si>
  <si>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</si>
  <si>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</si>
  <si>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</si>
  <si>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</si>
  <si>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</si>
  <si>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</si>
  <si>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</si>
  <si>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</si>
  <si>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</si>
  <si>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</si>
  <si>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</si>
  <si>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</si>
  <si>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</si>
  <si>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</si>
  <si>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</si>
  <si>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</si>
  <si>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</si>
  <si>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</si>
  <si>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</si>
  <si>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</si>
  <si>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</si>
  <si>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</si>
  <si>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</si>
  <si>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</si>
  <si>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</si>
  <si>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</si>
  <si>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</si>
  <si>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</si>
  <si>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</si>
  <si>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</si>
  <si>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</si>
  <si>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</si>
  <si>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</si>
  <si>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</si>
  <si>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</si>
  <si>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</si>
  <si>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</si>
  <si>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</si>
  <si>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</si>
  <si>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</si>
  <si>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</si>
  <si>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</si>
  <si>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</si>
  <si>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</si>
  <si>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</si>
  <si>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</si>
  <si>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</si>
  <si>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</si>
  <si>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</si>
  <si>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</si>
  <si>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</si>
  <si>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</si>
  <si>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</si>
  <si>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</si>
  <si>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</si>
  <si>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</si>
  <si>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</si>
  <si>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</si>
  <si>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</si>
  <si>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</si>
  <si>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</si>
  <si>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</si>
  <si>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</si>
  <si>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</si>
  <si>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</si>
  <si>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</si>
  <si>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</si>
  <si>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</si>
  <si>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</si>
  <si>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</si>
  <si>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</si>
  <si>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</si>
  <si>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</si>
  <si>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</si>
  <si>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</si>
  <si>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</si>
  <si>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</si>
  <si>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</si>
  <si>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</si>
  <si>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</si>
  <si>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</si>
  <si>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</si>
  <si>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</si>
  <si>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</si>
  <si>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</si>
  <si>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</si>
  <si>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</si>
  <si>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</si>
  <si>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</si>
  <si>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</si>
  <si>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</si>
  <si>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</si>
  <si>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</si>
  <si>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</si>
  <si>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</si>
  <si>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</si>
  <si>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</si>
  <si>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</si>
  <si>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</si>
  <si>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</si>
  <si>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</si>
  <si>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</si>
  <si>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</si>
  <si>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</si>
  <si>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</si>
  <si>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</si>
  <si>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</si>
  <si>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</si>
  <si>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</si>
  <si>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</si>
  <si>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</si>
  <si>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</si>
  <si>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</si>
  <si>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</si>
  <si>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</si>
  <si>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</si>
  <si>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</si>
  <si>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</si>
  <si>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</si>
  <si>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</si>
  <si>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</si>
  <si>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</si>
  <si>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</si>
  <si>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</si>
  <si>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</si>
  <si>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</si>
  <si>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</si>
  <si>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</si>
  <si>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</si>
  <si>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</si>
  <si>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</si>
  <si>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</si>
  <si>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</si>
  <si>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</si>
  <si>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</si>
  <si>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</si>
  <si>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</si>
  <si>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</si>
  <si>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</si>
  <si>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</si>
  <si>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</si>
  <si>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</si>
  <si>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</si>
  <si>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</si>
  <si>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</si>
  <si>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</si>
  <si>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</si>
  <si>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</si>
  <si>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</si>
  <si>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</si>
  <si>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</si>
  <si>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</si>
  <si>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</si>
  <si>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</si>
  <si>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</si>
  <si>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</si>
  <si>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</si>
  <si>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</si>
  <si>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</si>
  <si>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</si>
  <si>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</si>
  <si>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</si>
  <si>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</si>
  <si>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</si>
  <si>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</si>
  <si>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</si>
  <si>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</si>
  <si>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</si>
  <si>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</si>
  <si>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</si>
  <si>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</si>
  <si>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</si>
  <si>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</si>
  <si>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</si>
  <si>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</si>
  <si>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</si>
  <si>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</si>
  <si>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</si>
  <si>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</si>
  <si>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</si>
  <si>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</si>
  <si>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</si>
  <si>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</si>
  <si>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</si>
  <si>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</si>
  <si>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</si>
  <si>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</si>
  <si>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</si>
  <si>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</si>
  <si>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</si>
  <si>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</si>
  <si>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</si>
  <si>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</si>
  <si>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</si>
  <si>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</si>
  <si>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</si>
  <si>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</si>
  <si>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</si>
  <si>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</si>
  <si>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</si>
  <si>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</si>
  <si>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</si>
  <si>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</si>
  <si>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</si>
  <si>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</si>
  <si>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</si>
  <si>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</si>
  <si>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</si>
  <si>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</si>
  <si>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</si>
  <si>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</si>
  <si>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</si>
  <si>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</si>
  <si>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</si>
  <si>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</si>
  <si>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</si>
  <si>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</si>
  <si>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</si>
  <si>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</si>
  <si>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</si>
  <si>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</si>
  <si>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</si>
  <si>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</si>
  <si>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</si>
  <si>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</si>
  <si>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</si>
  <si>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</si>
  <si>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</si>
  <si>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</si>
  <si>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</si>
  <si>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</si>
  <si>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</si>
  <si>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</si>
  <si>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</si>
  <si>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</si>
  <si>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</si>
  <si>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</si>
  <si>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</si>
  <si>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</si>
  <si>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</si>
  <si>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</si>
  <si>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</si>
  <si>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</si>
  <si>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</si>
  <si>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</si>
  <si>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</si>
  <si>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</si>
  <si>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</si>
  <si>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</si>
  <si>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</si>
  <si>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</si>
  <si>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</si>
  <si>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</si>
  <si>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</si>
  <si>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</si>
  <si>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</si>
  <si>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</si>
  <si>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</si>
  <si>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</si>
  <si>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</si>
  <si>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</si>
  <si>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</si>
  <si>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</si>
  <si>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</si>
  <si>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</si>
  <si>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</si>
  <si>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</si>
  <si>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</si>
  <si>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</si>
  <si>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</si>
  <si>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</si>
  <si>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</si>
  <si>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</si>
  <si>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</si>
  <si>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</si>
  <si>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</si>
  <si>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</si>
  <si>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</si>
  <si>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</si>
  <si>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</si>
  <si>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</si>
  <si>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</si>
  <si>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</si>
  <si>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</si>
  <si>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</si>
  <si>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</si>
  <si>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</si>
  <si>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</si>
  <si>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</si>
  <si>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</si>
  <si>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</si>
  <si>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</si>
  <si>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</si>
  <si>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</si>
  <si>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</si>
  <si>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</si>
  <si>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</si>
  <si>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</si>
  <si>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</si>
  <si>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</si>
  <si>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</si>
  <si>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</si>
  <si>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</si>
  <si>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</si>
  <si>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</si>
  <si>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</si>
  <si>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</si>
  <si>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</si>
  <si>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</si>
  <si>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</si>
  <si>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</si>
  <si>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</si>
  <si>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</si>
  <si>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</si>
  <si>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</si>
  <si>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</si>
  <si>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</si>
  <si>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</si>
  <si>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</si>
  <si>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</si>
  <si>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</si>
  <si>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</si>
  <si>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</si>
  <si>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</si>
  <si>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</si>
  <si>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</si>
  <si>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</si>
  <si>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</si>
  <si>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</si>
  <si>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</si>
  <si>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</si>
  <si>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</si>
  <si>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</si>
  <si>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</si>
  <si>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</si>
  <si>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</si>
  <si>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</si>
  <si>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</si>
  <si>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</si>
  <si>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</si>
  <si>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</si>
  <si>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</si>
  <si>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</si>
  <si>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</si>
  <si>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</si>
  <si>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</si>
  <si>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</si>
  <si>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</si>
  <si>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</si>
  <si>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</si>
  <si>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</si>
  <si>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</si>
  <si>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</si>
  <si>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</si>
  <si>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</si>
  <si>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</si>
  <si>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</si>
  <si>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</si>
  <si>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</si>
  <si>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</si>
  <si>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</si>
  <si>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</si>
  <si>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</si>
  <si>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</si>
  <si>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</si>
  <si>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</si>
  <si>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</si>
  <si>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</si>
  <si>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</si>
  <si>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</si>
  <si>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</si>
  <si>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</si>
  <si>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</si>
  <si>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</si>
  <si>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</si>
  <si>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</si>
  <si>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</si>
  <si>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</si>
  <si>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</si>
  <si>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</si>
  <si>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</si>
  <si>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</si>
  <si>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</si>
  <si>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</si>
  <si>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</si>
  <si>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</si>
  <si>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</si>
  <si>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</si>
  <si>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</si>
  <si>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</si>
  <si>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</si>
  <si>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</si>
  <si>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</si>
  <si>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</si>
  <si>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</si>
  <si>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</si>
  <si>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</si>
  <si>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</si>
  <si>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</si>
  <si>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</si>
  <si>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</si>
  <si>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</si>
  <si>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</si>
  <si>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</si>
  <si>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</si>
  <si>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</si>
  <si>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</si>
  <si>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</si>
  <si>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</si>
  <si>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</si>
  <si>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</si>
  <si>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</si>
  <si>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</si>
  <si>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</si>
  <si>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</si>
  <si>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</si>
  <si>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</si>
  <si>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</si>
  <si>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</si>
  <si>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</si>
  <si>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</si>
  <si>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</si>
  <si>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</si>
  <si>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</si>
  <si>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</si>
  <si>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</si>
  <si>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</si>
  <si>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</si>
  <si>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</si>
  <si>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</si>
  <si>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</si>
  <si>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</si>
  <si>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</si>
  <si>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</si>
  <si>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</si>
  <si>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</si>
  <si>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</si>
  <si>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</si>
  <si>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</si>
  <si>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</si>
  <si>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</si>
  <si>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</si>
  <si>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</si>
  <si>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</si>
  <si>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</si>
  <si>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</si>
  <si>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</si>
  <si>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</si>
  <si>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</si>
  <si>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</si>
  <si>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</si>
  <si>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</si>
  <si>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</si>
  <si>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</si>
  <si>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</si>
  <si>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</si>
  <si>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</si>
  <si>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</si>
  <si>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</si>
  <si>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</si>
  <si>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</si>
  <si>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</si>
  <si>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</si>
  <si>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</si>
  <si>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</si>
  <si>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</si>
  <si>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</si>
  <si>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</si>
  <si>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</si>
  <si>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</si>
  <si>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</si>
  <si>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</si>
  <si>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</si>
  <si>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</si>
  <si>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</si>
  <si>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</si>
  <si>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</si>
  <si>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</si>
  <si>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</si>
  <si>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</si>
  <si>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</si>
  <si>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</si>
  <si>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</si>
  <si>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</si>
  <si>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</si>
  <si>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</si>
  <si>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</si>
  <si>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</si>
  <si>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</si>
  <si>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</si>
  <si>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</si>
  <si>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</si>
  <si>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</si>
  <si>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</si>
  <si>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</si>
  <si>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</si>
  <si>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</si>
  <si>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</si>
  <si>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</si>
  <si>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</si>
  <si>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</si>
  <si>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</si>
  <si>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</si>
  <si>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</si>
  <si>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</si>
  <si>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</si>
  <si>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</si>
  <si>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</si>
  <si>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</si>
  <si>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</si>
  <si>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</si>
  <si>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</si>
  <si>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</si>
  <si>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</si>
  <si>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</si>
  <si>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</si>
  <si>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</si>
  <si>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</si>
  <si>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</si>
  <si>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</si>
  <si>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</si>
  <si>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</si>
  <si>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</si>
  <si>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</si>
  <si>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</si>
  <si>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</si>
  <si>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</si>
  <si>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</si>
  <si>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</si>
  <si>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</si>
  <si>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</si>
  <si>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</si>
  <si>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</si>
  <si>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</si>
  <si>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</si>
  <si>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</si>
  <si>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</si>
  <si>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</si>
  <si>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</si>
  <si>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</si>
  <si>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</si>
  <si>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</si>
  <si>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</si>
  <si>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</si>
  <si>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</si>
  <si>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</si>
  <si>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</si>
  <si>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</si>
  <si>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</si>
  <si>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</si>
  <si>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</si>
  <si>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</si>
  <si>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</si>
  <si>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</si>
  <si>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</si>
  <si>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</si>
  <si>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</si>
  <si>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</si>
  <si>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</si>
  <si>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</si>
  <si>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</si>
  <si>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</si>
  <si>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</si>
  <si>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</si>
  <si>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</si>
  <si>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</si>
  <si>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</si>
  <si>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</si>
  <si>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</si>
  <si>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</si>
  <si>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</si>
  <si>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</si>
  <si>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</si>
  <si>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</si>
  <si>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</si>
  <si>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</si>
  <si>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</si>
  <si>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</si>
  <si>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</si>
  <si>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</si>
  <si>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</si>
  <si>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</si>
  <si>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</si>
  <si>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</si>
  <si>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</si>
  <si>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</si>
  <si>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</si>
  <si>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</si>
  <si>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</si>
  <si>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</si>
  <si>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</si>
  <si>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</si>
  <si>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</si>
  <si>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</si>
  <si>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</si>
  <si>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</si>
  <si>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</si>
  <si>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</si>
  <si>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</si>
  <si>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</si>
  <si>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</si>
  <si>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</si>
  <si>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</si>
  <si>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</si>
  <si>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</si>
  <si>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</si>
  <si>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</si>
  <si>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</si>
  <si>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</si>
  <si>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</si>
  <si>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</si>
  <si>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</si>
  <si>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</si>
  <si>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</si>
  <si>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</si>
  <si>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</si>
  <si>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</si>
  <si>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</si>
  <si>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</si>
  <si>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</si>
  <si>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</si>
  <si>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</si>
  <si>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</si>
  <si>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</si>
  <si>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</si>
  <si>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</si>
  <si>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</si>
  <si>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</si>
  <si>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</si>
  <si>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</si>
  <si>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</si>
  <si>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</si>
  <si>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</si>
  <si>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</si>
  <si>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</si>
  <si>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</si>
  <si>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</si>
  <si>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</si>
  <si>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</si>
  <si>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</si>
  <si>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</si>
  <si>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</si>
  <si>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</si>
  <si>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</si>
  <si>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</si>
  <si>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</si>
  <si>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</si>
  <si>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</si>
  <si>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</si>
  <si>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</si>
  <si>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</si>
  <si>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</si>
  <si>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</si>
  <si>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</si>
  <si>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</si>
  <si>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</si>
  <si>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</si>
  <si>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</si>
  <si>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</si>
  <si>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</si>
  <si>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</si>
  <si>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</si>
  <si>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</si>
  <si>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</si>
  <si>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</si>
  <si>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</si>
  <si>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</si>
  <si>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</si>
  <si>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</si>
  <si>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</si>
  <si>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</si>
  <si>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</si>
  <si>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</si>
  <si>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</si>
  <si>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</si>
  <si>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</si>
  <si>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</si>
  <si>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</si>
  <si>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</si>
  <si>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</si>
  <si>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</si>
  <si>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</si>
  <si>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</si>
  <si>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</si>
  <si>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</si>
  <si>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</si>
  <si>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</si>
  <si>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</si>
  <si>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</si>
  <si>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</si>
  <si>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</si>
  <si>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</si>
  <si>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</si>
  <si>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</si>
  <si>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</si>
  <si>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</si>
  <si>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</si>
  <si>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</si>
  <si>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</si>
  <si>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</si>
  <si>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</si>
  <si>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</si>
  <si>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</si>
  <si>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</si>
  <si>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</si>
  <si>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</si>
  <si>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</si>
  <si>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</si>
  <si>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</si>
  <si>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</si>
  <si>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</si>
  <si>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</si>
  <si>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</si>
  <si>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</si>
  <si>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</si>
  <si>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</si>
  <si>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</si>
  <si>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</si>
  <si>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</si>
  <si>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</si>
  <si>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</si>
  <si>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</si>
  <si>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</si>
  <si>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</si>
  <si>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</si>
  <si>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</si>
  <si>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</si>
  <si>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</si>
  <si>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</si>
  <si>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</si>
  <si>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</si>
  <si>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</si>
  <si>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</si>
  <si>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</si>
  <si>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</si>
  <si>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</si>
  <si>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</si>
  <si>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</si>
  <si>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</si>
  <si>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</si>
  <si>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</si>
  <si>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</si>
  <si>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</si>
  <si>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</si>
  <si>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</si>
  <si>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</si>
  <si>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</si>
  <si>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</si>
  <si>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</si>
  <si>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</si>
  <si>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</si>
  <si>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</si>
  <si>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</si>
  <si>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</si>
  <si>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</si>
  <si>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</si>
  <si>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</si>
  <si>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</si>
  <si>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</si>
  <si>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</si>
  <si>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</si>
  <si>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</si>
  <si>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</si>
  <si>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</si>
  <si>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</si>
  <si>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</si>
  <si>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</si>
  <si>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</si>
  <si>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</si>
  <si>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</si>
  <si>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</si>
  <si>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</si>
  <si>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</si>
  <si>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</si>
  <si>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</si>
  <si>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</si>
  <si>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</si>
  <si>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</si>
  <si>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</si>
  <si>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</si>
  <si>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</si>
  <si>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</si>
  <si>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</si>
  <si>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</si>
  <si>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</si>
  <si>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</si>
  <si>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</si>
  <si>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</si>
  <si>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</si>
  <si>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</si>
  <si>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</si>
  <si>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</si>
  <si>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</si>
  <si>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</si>
  <si>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</si>
  <si>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</si>
  <si>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</si>
  <si>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</si>
  <si>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</si>
  <si>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</si>
  <si>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</si>
  <si>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</si>
  <si>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</si>
  <si>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</si>
  <si>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</si>
  <si>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</si>
  <si>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</si>
  <si>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</si>
  <si>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</si>
  <si>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</si>
  <si>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</si>
  <si>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</si>
  <si>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</si>
  <si>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</si>
  <si>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</si>
  <si>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</si>
  <si>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</si>
  <si>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</si>
  <si>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</si>
  <si>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</si>
  <si>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</si>
  <si>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</si>
  <si>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</si>
  <si>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</si>
  <si>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</si>
  <si>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</si>
  <si>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</si>
  <si>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</si>
  <si>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</si>
  <si>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</si>
  <si>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</si>
  <si>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</si>
  <si>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</si>
  <si>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</si>
  <si>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</si>
  <si>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</si>
  <si>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</si>
  <si>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</si>
  <si>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</si>
  <si>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</si>
  <si>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</si>
  <si>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</si>
  <si>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</si>
  <si>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</si>
  <si>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</si>
  <si>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</si>
  <si>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</si>
  <si>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</si>
  <si>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</si>
  <si>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</si>
  <si>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</si>
  <si>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</si>
  <si>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</si>
  <si>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</si>
  <si>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</si>
  <si>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</si>
  <si>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</si>
  <si>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</si>
  <si>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</si>
  <si>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</si>
  <si>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</si>
  <si>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</si>
  <si>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</si>
  <si>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</si>
  <si>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</si>
  <si>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</si>
  <si>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</si>
  <si>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</si>
  <si>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</si>
  <si>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</si>
  <si>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</si>
  <si>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</si>
  <si>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</si>
  <si>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</si>
  <si>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</si>
  <si>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</si>
  <si>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</si>
  <si>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</si>
  <si>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</si>
  <si>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</si>
  <si>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</si>
  <si>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</si>
  <si>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</si>
  <si>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</si>
  <si>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</si>
  <si>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</si>
  <si>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</si>
  <si>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</si>
  <si>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</si>
  <si>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</si>
  <si>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</si>
  <si>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</si>
  <si>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</si>
  <si>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</si>
  <si>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</si>
  <si>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</si>
  <si>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</si>
  <si>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</si>
  <si>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</si>
  <si>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</si>
  <si>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</si>
  <si>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</si>
  <si>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</si>
  <si>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</si>
  <si>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</si>
  <si>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</si>
  <si>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</si>
  <si>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</si>
  <si>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</si>
  <si>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</si>
  <si>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</si>
  <si>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</si>
  <si>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</si>
  <si>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</si>
  <si>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</si>
  <si>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</si>
  <si>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</si>
  <si>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</si>
  <si>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</si>
  <si>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</si>
  <si>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</si>
  <si>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</si>
  <si>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</si>
  <si>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</si>
  <si>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</si>
  <si>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</si>
  <si>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</si>
  <si>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</si>
  <si>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</si>
  <si>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</si>
  <si>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</si>
  <si>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</si>
  <si>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</si>
  <si>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</si>
  <si>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</si>
  <si>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</si>
  <si>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</si>
  <si>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</si>
  <si>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</si>
  <si>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</si>
  <si>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</si>
  <si>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</si>
  <si>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</si>
  <si>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</si>
  <si>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</si>
  <si>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</si>
  <si>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</si>
  <si>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</si>
  <si>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</si>
  <si>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</si>
  <si>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</si>
  <si>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</si>
  <si>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</si>
  <si>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</si>
  <si>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</si>
  <si>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</si>
  <si>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</si>
  <si>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</si>
  <si>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</si>
  <si>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</si>
  <si>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</si>
  <si>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</si>
  <si>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</si>
  <si>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</si>
  <si>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</si>
  <si>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</si>
  <si>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</si>
  <si>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</si>
  <si>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</si>
  <si>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</si>
  <si>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</si>
  <si>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</si>
  <si>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</si>
  <si>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</si>
  <si>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</si>
  <si>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</si>
  <si>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</si>
  <si>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</si>
  <si>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</si>
  <si>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</si>
  <si>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</si>
  <si>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</si>
  <si>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</si>
  <si>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</si>
  <si>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</si>
  <si>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</si>
  <si>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</si>
  <si>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</si>
  <si>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</si>
  <si>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</si>
  <si>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</si>
  <si>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</si>
  <si>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</si>
  <si>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</si>
  <si>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</si>
  <si>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</si>
  <si>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</si>
  <si>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</si>
  <si>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</si>
  <si>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</si>
  <si>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</si>
  <si>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</si>
  <si>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</si>
  <si>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</si>
  <si>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</si>
  <si>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</si>
  <si>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</si>
  <si>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</si>
  <si>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</si>
  <si>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</si>
  <si>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</si>
  <si>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</si>
  <si>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</si>
  <si>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</si>
  <si>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</si>
  <si>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</si>
  <si>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</si>
  <si>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</si>
  <si>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</si>
  <si>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</si>
  <si>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</si>
  <si>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</si>
  <si>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</si>
  <si>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</si>
  <si>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</si>
  <si>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</si>
  <si>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</si>
  <si>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</si>
  <si>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</si>
  <si>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</si>
  <si>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</si>
  <si>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</si>
  <si>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</si>
  <si>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</si>
  <si>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</si>
  <si>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</si>
  <si>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</si>
  <si>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</si>
  <si>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</si>
  <si>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</si>
  <si>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</si>
  <si>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</si>
  <si>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</si>
  <si>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</si>
  <si>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</si>
  <si>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</si>
  <si>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</si>
  <si>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</si>
  <si>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</si>
  <si>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</si>
  <si>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</si>
  <si>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</si>
  <si>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</si>
  <si>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</si>
  <si>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</si>
  <si>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</si>
  <si>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</si>
  <si>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</si>
  <si>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</si>
  <si>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</si>
  <si>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</si>
  <si>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</si>
  <si>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</si>
  <si>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</si>
  <si>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</si>
  <si>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</si>
  <si>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</si>
  <si>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</si>
  <si>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</si>
  <si>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</si>
  <si>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</si>
  <si>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</si>
  <si>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</si>
  <si>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</si>
  <si>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</si>
  <si>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</si>
  <si>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</si>
  <si>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</si>
  <si>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</si>
  <si>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</si>
  <si>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</si>
  <si>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</si>
  <si>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</si>
  <si>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</si>
  <si>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</si>
  <si>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</si>
  <si>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</si>
  <si>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</si>
  <si>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</si>
  <si>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</si>
  <si>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</si>
  <si>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</si>
  <si>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</si>
  <si>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</si>
  <si>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</si>
  <si>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</si>
  <si>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</si>
  <si>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</si>
  <si>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</si>
  <si>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</si>
  <si>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</si>
  <si>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</si>
  <si>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</si>
  <si>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</si>
  <si>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</si>
  <si>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</si>
  <si>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</si>
  <si>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</si>
  <si>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</si>
  <si>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</si>
  <si>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</si>
  <si>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</si>
  <si>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</si>
  <si>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</si>
  <si>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</si>
  <si>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</si>
  <si>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</si>
  <si>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</si>
  <si>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</si>
  <si>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</si>
  <si>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</si>
  <si>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</si>
  <si>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</si>
  <si>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</si>
  <si>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</si>
  <si>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</si>
  <si>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</si>
  <si>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</si>
  <si>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</si>
  <si>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</si>
  <si>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</si>
  <si>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</si>
  <si>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</si>
  <si>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</si>
  <si>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</si>
  <si>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</si>
  <si>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</si>
  <si>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</si>
  <si>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</si>
  <si>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</si>
  <si>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</si>
  <si>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</si>
  <si>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</si>
  <si>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</si>
  <si>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</si>
  <si>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</si>
  <si>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</si>
  <si>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</si>
  <si>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</si>
  <si>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</si>
  <si>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</si>
  <si>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</si>
  <si>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</si>
  <si>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</si>
  <si>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</si>
  <si>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</si>
  <si>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</si>
  <si>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</si>
  <si>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</si>
  <si>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</si>
  <si>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</si>
  <si>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</si>
  <si>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</si>
  <si>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</si>
  <si>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</si>
  <si>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</si>
  <si>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</si>
  <si>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</si>
  <si>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</si>
  <si>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</si>
  <si>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</si>
  <si>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</si>
  <si>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</si>
  <si>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</si>
  <si>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</si>
  <si>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</si>
  <si>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</si>
  <si>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</si>
  <si>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</si>
  <si>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</si>
  <si>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</si>
  <si>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</si>
  <si>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</si>
  <si>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</si>
  <si>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</si>
  <si>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</si>
  <si>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</si>
  <si>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</si>
  <si>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</si>
  <si>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</si>
  <si>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</si>
  <si>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</si>
  <si>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</si>
  <si>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</si>
  <si>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</si>
  <si>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</si>
  <si>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</si>
  <si>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</si>
  <si>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</si>
  <si>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</si>
  <si>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</si>
  <si>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</si>
  <si>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</si>
  <si>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</si>
  <si>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</si>
  <si>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</si>
  <si>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</si>
  <si>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</si>
  <si>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</si>
  <si>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</si>
  <si>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</si>
  <si>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</si>
  <si>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</si>
  <si>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</si>
  <si>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</si>
  <si>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</si>
  <si>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</si>
  <si>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</si>
  <si>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</si>
  <si>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</si>
  <si>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</si>
  <si>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</si>
  <si>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</si>
  <si>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</si>
  <si>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</si>
  <si>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</si>
  <si>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</si>
  <si>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</si>
  <si>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</si>
  <si>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</si>
  <si>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</si>
  <si>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</si>
  <si>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</si>
  <si>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</si>
  <si>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</si>
  <si>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</si>
  <si>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</si>
  <si>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</si>
  <si>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</si>
  <si>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</si>
  <si>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</si>
  <si>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</si>
  <si>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</si>
  <si>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</si>
  <si>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</si>
  <si>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</si>
  <si>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</si>
  <si>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</si>
  <si>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</si>
  <si>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</si>
  <si>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</si>
  <si>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</si>
  <si>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</si>
  <si>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</si>
  <si>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</si>
  <si>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</si>
  <si>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</si>
  <si>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</si>
  <si>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</si>
  <si>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</si>
  <si>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</si>
  <si>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</si>
  <si>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</si>
  <si>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</si>
  <si>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</si>
  <si>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</si>
  <si>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</si>
  <si>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</si>
  <si>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</si>
  <si>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</si>
  <si>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</si>
  <si>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</si>
  <si>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</si>
  <si>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</si>
  <si>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</si>
  <si>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</si>
  <si>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</si>
  <si>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</si>
  <si>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</si>
  <si>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</si>
  <si>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</si>
  <si>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</si>
  <si>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</si>
  <si>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</si>
  <si>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</si>
  <si>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</si>
  <si>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</si>
  <si>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</si>
  <si>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</si>
  <si>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</si>
  <si>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</si>
  <si>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</si>
  <si>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</si>
  <si>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</si>
  <si>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</si>
  <si>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</si>
  <si>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</si>
  <si>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</si>
  <si>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</si>
  <si>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</si>
  <si>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</si>
  <si>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</si>
  <si>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</si>
  <si>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</si>
  <si>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</si>
  <si>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</si>
  <si>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</si>
  <si>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</si>
  <si>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</si>
  <si>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</si>
  <si>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</si>
  <si>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</si>
  <si>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</si>
  <si>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</si>
  <si>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</si>
  <si>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</si>
  <si>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</si>
  <si>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</si>
  <si>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</si>
  <si>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</si>
  <si>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</si>
  <si>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</si>
  <si>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</si>
  <si>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</si>
  <si>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</si>
  <si>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</si>
  <si>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</si>
  <si>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</si>
  <si>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</si>
  <si>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</si>
  <si>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</si>
  <si>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</si>
  <si>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</si>
  <si>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</si>
  <si>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</si>
  <si>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</si>
  <si>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</si>
  <si>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</si>
  <si>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</si>
  <si>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</si>
  <si>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</si>
  <si>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</si>
  <si>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</si>
  <si>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</si>
  <si>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</si>
  <si>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</si>
  <si>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</si>
  <si>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</si>
  <si>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</si>
  <si>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</si>
  <si>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</si>
  <si>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</si>
  <si>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</si>
  <si>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</si>
  <si>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</si>
  <si>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</si>
  <si>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</si>
  <si>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</si>
  <si>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</si>
  <si>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</si>
  <si>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</si>
  <si>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</si>
  <si>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</si>
  <si>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</si>
  <si>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</si>
  <si>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</si>
  <si>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</si>
  <si>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</si>
  <si>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</si>
  <si>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</si>
  <si>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</si>
  <si>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</si>
  <si>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</si>
  <si>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</si>
  <si>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</si>
  <si>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</si>
  <si>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</si>
  <si>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</si>
  <si>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</si>
  <si>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</si>
  <si>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</si>
  <si>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</si>
  <si>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</si>
  <si>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</si>
  <si>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</si>
  <si>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</si>
  <si>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</si>
  <si>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</si>
  <si>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</si>
  <si>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</si>
  <si>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</si>
  <si>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</si>
  <si>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</si>
  <si>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</si>
  <si>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</si>
  <si>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</si>
  <si>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</si>
  <si>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</si>
  <si>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</si>
  <si>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</si>
  <si>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</si>
  <si>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</si>
  <si>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</si>
  <si>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</si>
  <si>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</si>
  <si>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</si>
  <si>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</si>
  <si>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</si>
  <si>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</si>
  <si>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</si>
  <si>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</si>
  <si>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</si>
  <si>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</si>
  <si>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</si>
  <si>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</si>
  <si>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</si>
  <si>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</si>
  <si>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</si>
  <si>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</si>
  <si>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</si>
  <si>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</si>
  <si>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</si>
  <si>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</si>
  <si>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</si>
  <si>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</si>
  <si>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</si>
  <si>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</si>
  <si>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</si>
  <si>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</si>
  <si>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</si>
  <si>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</si>
  <si>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</si>
  <si>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</si>
  <si>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</si>
  <si>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</si>
  <si>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</si>
  <si>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</si>
  <si>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</si>
  <si>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</si>
  <si>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</si>
  <si>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</si>
  <si>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</si>
  <si>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</si>
  <si>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</si>
  <si>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</si>
  <si>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</si>
  <si>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</si>
  <si>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</si>
  <si>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</si>
  <si>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</si>
  <si>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</si>
  <si>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</si>
  <si>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</si>
  <si>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</si>
  <si>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</si>
  <si>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</si>
  <si>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</si>
  <si>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</si>
  <si>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</si>
  <si>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</si>
  <si>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</si>
  <si>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</si>
  <si>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</si>
  <si>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</si>
  <si>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</si>
  <si>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</si>
  <si>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</si>
  <si>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</si>
  <si>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</si>
  <si>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</si>
  <si>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</si>
  <si>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</si>
  <si>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</si>
  <si>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</si>
  <si>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</si>
  <si>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</si>
  <si>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</si>
  <si>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</si>
  <si>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</si>
  <si>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</si>
  <si>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</si>
  <si>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</si>
  <si>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</si>
  <si>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</si>
  <si>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</si>
  <si>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</si>
  <si>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</si>
  <si>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</si>
  <si>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</si>
  <si>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</si>
  <si>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</si>
  <si>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</si>
  <si>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</si>
  <si>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</si>
  <si>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</si>
  <si>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</si>
  <si>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</si>
  <si>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</si>
  <si>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</si>
  <si>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</si>
  <si>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</si>
  <si>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</si>
  <si>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</si>
  <si>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</si>
  <si>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</si>
  <si>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</si>
  <si>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</si>
  <si>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</si>
  <si>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</si>
  <si>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</si>
  <si>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</si>
  <si>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</si>
  <si>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</si>
  <si>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</si>
  <si>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</si>
  <si>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</si>
  <si>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</si>
  <si>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</si>
  <si>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</si>
  <si>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</si>
  <si>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</si>
  <si>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</si>
  <si>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</si>
  <si>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</si>
  <si>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</si>
  <si>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</si>
  <si>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</si>
  <si>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</si>
  <si>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</si>
  <si>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</si>
  <si>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</si>
  <si>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</si>
  <si>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</si>
  <si>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</si>
  <si>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</si>
  <si>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</si>
  <si>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</si>
  <si>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</si>
  <si>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</si>
  <si>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</si>
  <si>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</si>
  <si>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</si>
  <si>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</si>
  <si>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</si>
  <si>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</si>
  <si>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</si>
  <si>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</si>
  <si>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</si>
  <si>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</si>
  <si>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</si>
  <si>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</si>
  <si>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</si>
  <si>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</si>
  <si>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</si>
  <si>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</si>
  <si>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</si>
  <si>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</si>
  <si>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</si>
  <si>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</si>
  <si>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</si>
  <si>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</si>
  <si>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</si>
  <si>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</si>
  <si>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</si>
  <si>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</si>
  <si>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</si>
  <si>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</si>
  <si>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</si>
  <si>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</si>
  <si>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</si>
  <si>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</si>
  <si>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</si>
  <si>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</si>
  <si>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</si>
  <si>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</si>
  <si>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</si>
  <si>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</si>
  <si>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</si>
  <si>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</si>
  <si>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</si>
  <si>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</si>
  <si>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</si>
  <si>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</si>
  <si>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</si>
  <si>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</si>
  <si>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</si>
  <si>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</si>
  <si>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</si>
  <si>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</si>
  <si>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</si>
  <si>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</si>
  <si>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</si>
  <si>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</si>
  <si>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</si>
  <si>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</si>
  <si>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</si>
  <si>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</si>
  <si>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</si>
  <si>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</si>
  <si>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</si>
  <si>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</si>
  <si>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</si>
  <si>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</si>
  <si>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</si>
  <si>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</si>
  <si>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</si>
  <si>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</si>
  <si>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</si>
  <si>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</si>
  <si>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</si>
  <si>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</si>
  <si>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</si>
  <si>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</si>
  <si>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</si>
  <si>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</si>
  <si>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</si>
  <si>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</si>
  <si>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</si>
  <si>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</si>
  <si>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</si>
  <si>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</si>
  <si>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</si>
  <si>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</si>
  <si>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</si>
  <si>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</si>
  <si>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</si>
  <si>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</si>
  <si>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</si>
  <si>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</si>
  <si>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</si>
  <si>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</si>
  <si>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</si>
  <si>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</si>
  <si>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</si>
  <si>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</si>
  <si>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</si>
  <si>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</si>
  <si>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</si>
  <si>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</si>
  <si>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</si>
  <si>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</si>
  <si>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</si>
  <si>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</si>
  <si>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</si>
  <si>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</si>
  <si>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</si>
  <si>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</si>
  <si>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</si>
  <si>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</si>
  <si>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</si>
  <si>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</si>
  <si>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</si>
  <si>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</si>
  <si>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</si>
  <si>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</si>
  <si>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</si>
  <si>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</si>
  <si>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</si>
  <si>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</si>
  <si>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</si>
  <si>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</si>
  <si>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</si>
  <si>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</si>
  <si>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</si>
  <si>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</si>
  <si>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</si>
  <si>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</si>
  <si>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</si>
  <si>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</si>
  <si>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</si>
  <si>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</si>
  <si>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</si>
  <si>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</si>
  <si>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</si>
  <si>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</si>
  <si>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</si>
  <si>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</si>
  <si>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</si>
  <si>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</si>
  <si>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</si>
  <si>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</si>
  <si>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</si>
  <si>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</si>
  <si>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</si>
  <si>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</si>
  <si>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</si>
  <si>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</si>
  <si>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</si>
  <si>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</si>
  <si>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</si>
  <si>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</si>
  <si>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</si>
  <si>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</si>
  <si>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</si>
  <si>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</si>
  <si>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</si>
  <si>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</si>
  <si>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</si>
  <si>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</si>
  <si>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</si>
  <si>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</si>
  <si>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</si>
  <si>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</si>
  <si>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</si>
  <si>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</si>
  <si>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</si>
  <si>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</si>
  <si>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</si>
  <si>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</si>
  <si>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</si>
  <si>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</si>
  <si>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</si>
  <si>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</si>
  <si>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</si>
  <si>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</si>
  <si>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</si>
  <si>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</si>
  <si>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</si>
  <si>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</si>
  <si>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</si>
  <si>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</si>
  <si>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</si>
  <si>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</si>
  <si>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</si>
  <si>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</si>
  <si>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</si>
  <si>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</si>
  <si>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</si>
  <si>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</si>
  <si>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</si>
  <si>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</si>
  <si>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</si>
  <si>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</si>
  <si>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</si>
  <si>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</si>
  <si>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</si>
  <si>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</si>
  <si>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</si>
  <si>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</si>
  <si>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</si>
  <si>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</si>
  <si>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</si>
  <si>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</si>
  <si>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</si>
  <si>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</si>
  <si>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</si>
  <si>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</si>
  <si>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</si>
  <si>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</si>
  <si>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</si>
  <si>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</si>
  <si>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</si>
  <si>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</si>
  <si>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</si>
  <si>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</si>
  <si>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</si>
  <si>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</si>
  <si>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</si>
  <si>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</si>
  <si>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</si>
  <si>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</si>
  <si>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</si>
  <si>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</si>
  <si>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</si>
  <si>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</si>
  <si>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</si>
  <si>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</si>
  <si>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</si>
  <si>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</si>
  <si>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</si>
  <si>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</si>
  <si>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</si>
  <si>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</si>
  <si>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</si>
  <si>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</si>
  <si>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</si>
  <si>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</si>
  <si>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</si>
  <si>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</si>
  <si>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</si>
  <si>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</si>
  <si>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</si>
  <si>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</si>
  <si>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</si>
  <si>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</si>
  <si>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</si>
  <si>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</si>
  <si>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</si>
  <si>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</si>
  <si>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</si>
  <si>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</si>
  <si>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</si>
  <si>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</si>
  <si>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</si>
  <si>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</si>
  <si>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</si>
  <si>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</si>
  <si>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</si>
  <si>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</si>
  <si>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</si>
  <si>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</si>
  <si>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</si>
  <si>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</si>
  <si>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</si>
  <si>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</si>
  <si>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</si>
  <si>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</si>
  <si>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</si>
  <si>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</si>
  <si>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</si>
  <si>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</si>
  <si>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</si>
  <si>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</si>
  <si>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</si>
  <si>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</si>
  <si>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</si>
  <si>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</si>
  <si>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</si>
  <si>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</si>
  <si>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</si>
  <si>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</si>
  <si>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</si>
  <si>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</si>
  <si>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</si>
  <si>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</si>
  <si>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</si>
  <si>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</si>
  <si>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</si>
  <si>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</si>
  <si>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</si>
  <si>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</si>
  <si>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</si>
  <si>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</si>
  <si>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</si>
  <si>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</si>
  <si>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</si>
  <si>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</si>
  <si>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</si>
  <si>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</si>
  <si>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</si>
  <si>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</si>
  <si>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</si>
  <si>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</si>
  <si>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</si>
  <si>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</si>
  <si>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</si>
  <si>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</si>
  <si>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</si>
  <si>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</si>
  <si>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</si>
  <si>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</si>
  <si>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</si>
  <si>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</si>
  <si>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</si>
  <si>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</si>
  <si>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</si>
  <si>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</si>
  <si>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</si>
  <si>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</si>
  <si>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</si>
  <si>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</si>
  <si>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</si>
  <si>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</si>
  <si>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</si>
  <si>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</si>
  <si>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</si>
  <si>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</si>
  <si>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</si>
  <si>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</si>
  <si>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</si>
  <si>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</si>
  <si>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</si>
  <si>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</si>
  <si>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</si>
  <si>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</si>
  <si>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</si>
  <si>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</si>
  <si>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</si>
  <si>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</si>
  <si>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</si>
  <si>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</si>
  <si>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</si>
  <si>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</si>
  <si>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</si>
  <si>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</si>
  <si>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</si>
  <si>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</si>
  <si>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</si>
  <si>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</si>
  <si>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</si>
  <si>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</si>
  <si>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</si>
  <si>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</si>
  <si>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</si>
  <si>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</si>
  <si>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</si>
  <si>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</si>
  <si>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</si>
  <si>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</si>
  <si>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</si>
  <si>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</si>
  <si>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</si>
  <si>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</si>
  <si>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</si>
  <si>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</si>
  <si>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</si>
  <si>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</si>
  <si>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</si>
  <si>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</si>
  <si>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</si>
  <si>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</si>
  <si>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</si>
  <si>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</si>
  <si>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</si>
  <si>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</si>
  <si>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</si>
  <si>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</si>
  <si>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</si>
  <si>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</si>
  <si>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</si>
  <si>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</si>
  <si>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</si>
  <si>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</si>
  <si>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</si>
  <si>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</si>
  <si>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</si>
  <si>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</si>
  <si>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</si>
  <si>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</si>
  <si>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</si>
  <si>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</si>
  <si>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</si>
  <si>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</si>
  <si>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</si>
  <si>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</si>
  <si>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</si>
  <si>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</si>
  <si>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</si>
  <si>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</si>
  <si>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</si>
  <si>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</si>
  <si>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</si>
  <si>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</si>
  <si>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</si>
  <si>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</si>
  <si>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</si>
  <si>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</si>
  <si>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</si>
  <si>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</si>
  <si>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</si>
  <si>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</si>
  <si>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</si>
  <si>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</si>
  <si>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</si>
  <si>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</si>
  <si>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</si>
  <si>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</si>
  <si>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</si>
  <si>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</si>
  <si>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</si>
  <si>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</si>
  <si>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</si>
  <si>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</si>
  <si>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</si>
  <si>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</si>
  <si>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</si>
  <si>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</si>
  <si>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</si>
  <si>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</si>
  <si>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</si>
  <si>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</si>
  <si>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</si>
  <si>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</si>
  <si>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</si>
  <si>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</si>
  <si>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</si>
  <si>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</si>
  <si>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</si>
  <si>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</si>
  <si>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</si>
  <si>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</si>
  <si>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</si>
  <si>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</si>
  <si>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</si>
  <si>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</si>
  <si>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</si>
  <si>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</si>
  <si>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</si>
  <si>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</si>
  <si>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</si>
  <si>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</si>
  <si>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</si>
  <si>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</si>
  <si>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</si>
  <si>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</si>
  <si>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</si>
  <si>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</si>
  <si>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</si>
  <si>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</si>
  <si>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</si>
  <si>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</si>
  <si>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</si>
  <si>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</si>
  <si>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</si>
  <si>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</si>
  <si>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</si>
  <si>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</si>
  <si>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</si>
  <si>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</si>
  <si>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</si>
  <si>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</si>
  <si>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</si>
  <si>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</si>
  <si>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</si>
  <si>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</si>
  <si>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</si>
  <si>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</si>
  <si>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</si>
  <si>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</si>
  <si>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</si>
  <si>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</si>
  <si>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</si>
  <si>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</si>
  <si>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</si>
  <si>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</si>
  <si>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</si>
  <si>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</si>
  <si>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</si>
  <si>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</si>
  <si>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</si>
  <si>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</si>
  <si>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</si>
  <si>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</si>
  <si>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</si>
  <si>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</si>
  <si>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</si>
  <si>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</si>
  <si>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</si>
  <si>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</si>
  <si>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</si>
  <si>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</si>
  <si>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</si>
  <si>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</si>
  <si>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</si>
  <si>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</si>
  <si>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</si>
  <si>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</si>
  <si>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</si>
  <si>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</si>
  <si>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</si>
  <si>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</si>
  <si>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</si>
  <si>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</si>
  <si>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</si>
  <si>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</si>
  <si>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</si>
  <si>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</si>
  <si>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</si>
  <si>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</si>
  <si>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</si>
  <si>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</si>
  <si>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</si>
  <si>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</si>
  <si>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</si>
  <si>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</si>
  <si>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</si>
  <si>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</si>
  <si>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</si>
  <si>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</si>
  <si>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</si>
  <si>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</si>
  <si>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</si>
  <si>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</si>
  <si>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</si>
  <si>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</si>
  <si>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</si>
  <si>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</si>
  <si>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</si>
  <si>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</si>
  <si>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</si>
  <si>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</si>
  <si>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</si>
  <si>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</si>
  <si>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</si>
  <si>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</si>
  <si>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</si>
  <si>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</si>
  <si>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</si>
  <si>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</si>
  <si>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</si>
  <si>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</si>
  <si>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</si>
  <si>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</si>
  <si>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</si>
  <si>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</si>
  <si>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</si>
  <si>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</si>
  <si>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</si>
  <si>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</si>
  <si>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</si>
  <si>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</si>
  <si>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</si>
  <si>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</si>
  <si>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</si>
  <si>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</si>
  <si>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</si>
  <si>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</si>
  <si>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</si>
  <si>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</si>
  <si>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</si>
  <si>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</si>
  <si>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</si>
  <si>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</si>
  <si>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</si>
  <si>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</si>
  <si>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</si>
  <si>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</si>
  <si>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</si>
  <si>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</si>
  <si>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</si>
  <si>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</si>
  <si>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</si>
  <si>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</si>
  <si>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</si>
  <si>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</si>
  <si>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</si>
  <si>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</si>
  <si>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</si>
  <si>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</si>
  <si>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</si>
  <si>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</si>
  <si>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</si>
  <si>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</si>
  <si>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</si>
  <si>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</si>
  <si>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</si>
  <si>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</si>
  <si>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</si>
  <si>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</si>
  <si>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</si>
  <si>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</si>
  <si>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</si>
  <si>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</si>
  <si>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</si>
  <si>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</si>
  <si>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</si>
  <si>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</si>
  <si>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</si>
  <si>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</si>
  <si>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</si>
  <si>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</si>
  <si>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</si>
  <si>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</si>
  <si>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</si>
  <si>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</si>
  <si>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</si>
  <si>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</si>
  <si>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</si>
  <si>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</si>
  <si>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</si>
  <si>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</si>
  <si>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</si>
  <si>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</si>
  <si>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</si>
  <si>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</si>
  <si>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</si>
  <si>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</si>
  <si>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</si>
  <si>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</si>
  <si>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</si>
  <si>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</si>
  <si>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</si>
  <si>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</si>
  <si>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</si>
  <si>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</si>
  <si>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</si>
  <si>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</si>
  <si>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</si>
  <si>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</si>
  <si>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</si>
  <si>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</si>
  <si>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</si>
  <si>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</si>
  <si>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</si>
  <si>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</si>
  <si>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</si>
  <si>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</si>
  <si>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</si>
  <si>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</si>
  <si>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</si>
  <si>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</si>
  <si>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</si>
  <si>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</si>
  <si>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</si>
  <si>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</si>
  <si>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</si>
  <si>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</si>
  <si>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</si>
  <si>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</si>
  <si>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</si>
  <si>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</si>
  <si>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</si>
  <si>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</si>
  <si>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</si>
  <si>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</si>
  <si>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</si>
  <si>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</si>
  <si>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</si>
  <si>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</si>
  <si>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</si>
  <si>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</si>
  <si>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</si>
  <si>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</si>
  <si>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</si>
  <si>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</si>
  <si>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</si>
  <si>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</si>
  <si>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</si>
  <si>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</si>
  <si>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</si>
  <si>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</si>
  <si>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</si>
  <si>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</si>
  <si>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</si>
  <si>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</si>
  <si>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</si>
  <si>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</si>
  <si>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</si>
  <si>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</si>
  <si>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</si>
  <si>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</si>
  <si>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</si>
  <si>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</si>
  <si>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</si>
  <si>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</si>
  <si>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</si>
  <si>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</si>
  <si>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</si>
  <si>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</si>
  <si>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</si>
  <si>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</si>
  <si>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</si>
  <si>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</si>
  <si>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</si>
  <si>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</si>
  <si>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</si>
  <si>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</si>
  <si>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</si>
  <si>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</si>
  <si>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</si>
  <si>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</si>
  <si>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</si>
  <si>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</si>
  <si>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</si>
  <si>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</si>
  <si>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</si>
  <si>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</si>
  <si>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</si>
  <si>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</si>
  <si>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</si>
  <si>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</si>
  <si>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</si>
  <si>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</si>
  <si>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</si>
  <si>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</si>
  <si>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</si>
  <si>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</si>
  <si>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</si>
  <si>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</si>
  <si>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</si>
  <si>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</si>
  <si>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</si>
  <si>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</si>
  <si>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</si>
  <si>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</si>
  <si>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</si>
  <si>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</si>
  <si>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</si>
  <si>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</si>
  <si>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</si>
  <si>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</si>
  <si>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</si>
  <si>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</si>
  <si>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</si>
  <si>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</si>
  <si>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</si>
  <si>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</si>
  <si>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</si>
  <si>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</si>
  <si>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</si>
  <si>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</si>
  <si>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</si>
  <si>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</si>
  <si>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</si>
  <si>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</si>
  <si>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</si>
  <si>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</si>
  <si>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</si>
  <si>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</si>
  <si>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</si>
  <si>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</si>
  <si>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</si>
  <si>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</si>
  <si>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</si>
  <si>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</si>
  <si>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</si>
  <si>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</si>
  <si>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</si>
  <si>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</si>
  <si>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</si>
  <si>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</si>
  <si>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</si>
  <si>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</si>
  <si>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</si>
  <si>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</si>
  <si>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</si>
  <si>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</si>
  <si>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</si>
  <si>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</si>
  <si>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</si>
  <si>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</si>
  <si>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</si>
  <si>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</si>
  <si>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</si>
  <si>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</si>
  <si>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</si>
  <si>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</si>
  <si>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</si>
  <si>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</si>
  <si>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</si>
  <si>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</si>
  <si>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</si>
  <si>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</si>
  <si>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</si>
  <si>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</si>
  <si>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</si>
  <si>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</si>
  <si>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</si>
  <si>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</si>
  <si>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</si>
  <si>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</si>
  <si>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</si>
  <si>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</si>
  <si>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</si>
  <si>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</si>
  <si>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</si>
  <si>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</si>
  <si>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</si>
  <si>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</si>
  <si>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</si>
  <si>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</si>
  <si>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</si>
  <si>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</si>
  <si>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</si>
  <si>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</si>
  <si>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</si>
  <si>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</si>
  <si>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</si>
  <si>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</si>
  <si>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</si>
  <si>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</si>
  <si>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</si>
  <si>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</si>
  <si>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</si>
  <si>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</si>
  <si>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</si>
  <si>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</si>
  <si>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</si>
  <si>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</si>
  <si>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</si>
  <si>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</si>
  <si>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</si>
  <si>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</si>
  <si>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</si>
  <si>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</si>
  <si>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</si>
  <si>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</si>
  <si>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</si>
  <si>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</si>
  <si>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</si>
  <si>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</si>
  <si>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</si>
  <si>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</si>
  <si>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</si>
  <si>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</si>
  <si>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</si>
  <si>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</si>
  <si>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</si>
  <si>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</si>
  <si>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</si>
  <si>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</si>
  <si>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</si>
  <si>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</si>
  <si>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</si>
  <si>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</si>
  <si>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</si>
  <si>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</si>
  <si>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</si>
  <si>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</si>
  <si>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</si>
  <si>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</si>
  <si>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</si>
  <si>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</si>
  <si>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</si>
  <si>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</si>
  <si>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</si>
  <si>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</si>
  <si>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</si>
  <si>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</si>
  <si>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</si>
  <si>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</si>
  <si>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</si>
  <si>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</si>
  <si>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</si>
  <si>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</si>
  <si>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</si>
  <si>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</si>
  <si>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</si>
  <si>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</si>
  <si>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</si>
  <si>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</si>
  <si>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</si>
  <si>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</si>
  <si>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</si>
  <si>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</si>
  <si>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</si>
  <si>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</si>
  <si>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</si>
  <si>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</si>
  <si>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</si>
  <si>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</si>
  <si>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</si>
  <si>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</si>
  <si>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</si>
  <si>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</si>
  <si>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</si>
  <si>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</si>
  <si>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</si>
  <si>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</si>
  <si>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</si>
  <si>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</si>
  <si>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</si>
  <si>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</si>
  <si>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</si>
  <si>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</si>
  <si>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</si>
  <si>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</si>
  <si>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</si>
  <si>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</si>
  <si>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</si>
  <si>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</si>
  <si>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</si>
  <si>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</si>
  <si>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</si>
  <si>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</si>
  <si>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</si>
  <si>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</si>
  <si>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</si>
  <si>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</si>
  <si>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</si>
  <si>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</si>
  <si>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</si>
  <si>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</si>
  <si>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</si>
  <si>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</si>
  <si>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</si>
  <si>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</si>
  <si>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</si>
  <si>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</si>
  <si>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</si>
  <si>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</si>
  <si>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</si>
  <si>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</si>
  <si>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</si>
  <si>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</si>
  <si>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</si>
  <si>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</si>
  <si>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</si>
  <si>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</si>
  <si>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</si>
  <si>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</si>
  <si>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</si>
  <si>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</si>
  <si>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</si>
  <si>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</si>
  <si>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</si>
  <si>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</si>
  <si>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</si>
  <si>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</si>
  <si>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</si>
  <si>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</si>
  <si>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</si>
  <si>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</si>
  <si>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</si>
  <si>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</si>
  <si>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</si>
  <si>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</si>
  <si>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</si>
  <si>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</si>
  <si>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</si>
  <si>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</si>
  <si>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</si>
  <si>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</si>
  <si>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</si>
  <si>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</si>
  <si>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</si>
  <si>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</si>
  <si>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</si>
  <si>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</si>
  <si>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</si>
  <si>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</si>
  <si>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</si>
  <si>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</si>
  <si>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</si>
  <si>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</si>
  <si>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</si>
  <si>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</si>
  <si>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</si>
  <si>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</si>
  <si>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</si>
  <si>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</si>
  <si>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</si>
  <si>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</si>
  <si>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</si>
  <si>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</si>
  <si>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</si>
  <si>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</si>
  <si>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</si>
  <si>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</si>
  <si>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</si>
  <si>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</si>
  <si>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</si>
  <si>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</si>
  <si>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</si>
  <si>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</si>
  <si>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</si>
  <si>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</si>
  <si>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</si>
  <si>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</si>
  <si>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</si>
  <si>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</si>
  <si>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</si>
  <si>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</si>
  <si>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</si>
  <si>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</si>
  <si>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</si>
  <si>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</si>
  <si>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</si>
  <si>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</si>
  <si>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</si>
  <si>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</si>
  <si>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</si>
  <si>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</si>
  <si>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</si>
  <si>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</si>
  <si>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</si>
  <si>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</si>
  <si>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</si>
  <si>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</si>
  <si>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</si>
  <si>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</si>
  <si>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</si>
  <si>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</si>
  <si>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</si>
  <si>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</si>
  <si>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</si>
  <si>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</si>
  <si>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</si>
  <si>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</si>
  <si>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</si>
  <si>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</si>
  <si>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</si>
  <si>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</si>
  <si>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</si>
  <si>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</si>
  <si>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</si>
  <si>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</si>
  <si>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</si>
  <si>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</si>
  <si>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</si>
  <si>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</si>
  <si>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</si>
  <si>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</si>
  <si>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</si>
  <si>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</si>
  <si>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</si>
  <si>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</si>
  <si>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</si>
  <si>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</si>
  <si>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</si>
  <si>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</si>
  <si>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</si>
  <si>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</si>
  <si>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</si>
  <si>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</si>
  <si>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</si>
  <si>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</si>
  <si>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</si>
  <si>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</si>
  <si>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</si>
  <si>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</si>
  <si>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</si>
  <si>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</si>
  <si>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</si>
  <si>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</si>
  <si>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</si>
  <si>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</si>
  <si>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</si>
  <si>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</si>
  <si>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</si>
  <si>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</si>
  <si>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</si>
  <si>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</si>
  <si>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</si>
  <si>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</si>
  <si>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</si>
  <si>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</si>
  <si>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</si>
  <si>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</si>
  <si>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</si>
  <si>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</si>
  <si>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</si>
  <si>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</si>
  <si>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</si>
  <si>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</si>
  <si>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</si>
  <si>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</si>
  <si>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</si>
  <si>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</si>
  <si>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</si>
  <si>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</si>
  <si>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</si>
  <si>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</si>
  <si>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</si>
  <si>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</si>
  <si>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</si>
  <si>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</si>
  <si>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</si>
  <si>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</si>
  <si>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</si>
  <si>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</si>
  <si>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</si>
  <si>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</si>
  <si>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</si>
  <si>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</si>
  <si>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</si>
  <si>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</si>
  <si>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</si>
  <si>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</si>
  <si>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</si>
  <si>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</si>
  <si>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</si>
  <si>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</si>
  <si>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</si>
  <si>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</si>
  <si>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</si>
  <si>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</si>
  <si>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</si>
  <si>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</si>
  <si>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</si>
  <si>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</si>
  <si>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</si>
  <si>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</si>
  <si>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</si>
  <si>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</si>
  <si>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</si>
  <si>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</si>
  <si>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</si>
  <si>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</si>
  <si>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</si>
  <si>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</si>
  <si>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</si>
  <si>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</si>
  <si>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</si>
  <si>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</si>
  <si>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</si>
  <si>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</si>
  <si>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</si>
  <si>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</si>
  <si>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</si>
  <si>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</si>
  <si>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</si>
  <si>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</si>
  <si>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</si>
  <si>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</si>
  <si>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</si>
  <si>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</si>
  <si>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</si>
  <si>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</si>
  <si>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</si>
  <si>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</si>
  <si>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</si>
  <si>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</si>
  <si>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</si>
  <si>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</si>
  <si>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</si>
  <si>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</si>
  <si>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</si>
  <si>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</si>
  <si>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</si>
  <si>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</si>
  <si>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</si>
  <si>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</si>
  <si>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</si>
  <si>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</si>
  <si>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</si>
  <si>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</si>
  <si>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</si>
  <si>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</si>
  <si>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</si>
  <si>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</si>
  <si>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</si>
  <si>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</si>
  <si>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</si>
  <si>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</si>
  <si>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</si>
  <si>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</si>
  <si>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</si>
  <si>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</si>
  <si>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</si>
  <si>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</si>
  <si>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</si>
  <si>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</si>
  <si>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</si>
  <si>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</si>
  <si>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</si>
  <si>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</si>
  <si>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</si>
  <si>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</si>
  <si>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</si>
  <si>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</si>
  <si>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</si>
  <si>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</si>
  <si>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</si>
  <si>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</si>
  <si>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</si>
  <si>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</si>
  <si>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</si>
  <si>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</si>
  <si>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</si>
  <si>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</si>
  <si>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</si>
  <si>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</si>
  <si>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</si>
  <si>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</si>
  <si>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</si>
  <si>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</si>
  <si>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</si>
  <si>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</si>
  <si>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</si>
  <si>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</si>
  <si>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</si>
  <si>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</si>
  <si>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</si>
  <si>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</si>
  <si>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</si>
  <si>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</si>
  <si>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</si>
  <si>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</si>
  <si>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</si>
  <si>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</si>
  <si>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</si>
  <si>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</si>
  <si>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</si>
  <si>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</si>
  <si>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</si>
  <si>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</si>
  <si>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</si>
  <si>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</si>
  <si>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</si>
  <si>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</si>
  <si>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</si>
  <si>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</si>
  <si>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</si>
  <si>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</si>
  <si>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</si>
  <si>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</si>
  <si>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</si>
  <si>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</si>
  <si>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</si>
  <si>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</si>
  <si>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</si>
  <si>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</si>
  <si>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</si>
  <si>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</si>
  <si>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</si>
  <si>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</si>
  <si>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</si>
  <si>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</si>
  <si>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</si>
  <si>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</si>
  <si>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</si>
  <si>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</si>
  <si>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</si>
  <si>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</si>
  <si>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</si>
  <si>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</si>
  <si>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</si>
  <si>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</si>
  <si>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</si>
  <si>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</si>
  <si>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</si>
  <si>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</si>
  <si>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</si>
  <si>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</si>
  <si>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</si>
  <si>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</si>
  <si>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</si>
  <si>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</si>
  <si>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</si>
  <si>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</si>
  <si>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</si>
  <si>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</si>
  <si>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</si>
  <si>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</si>
  <si>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</si>
  <si>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</si>
  <si>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</si>
  <si>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</si>
  <si>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</si>
  <si>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</si>
  <si>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</si>
  <si>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</si>
  <si>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</si>
  <si>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</si>
  <si>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</si>
  <si>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</si>
  <si>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</si>
  <si>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</si>
  <si>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</si>
  <si>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</si>
  <si>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</si>
  <si>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</si>
  <si>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</si>
  <si>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</si>
  <si>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</si>
  <si>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</si>
  <si>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</si>
  <si>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</si>
  <si>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</si>
  <si>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</si>
  <si>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</si>
  <si>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</si>
  <si>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</si>
  <si>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</si>
  <si>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</si>
  <si>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</si>
  <si>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</si>
  <si>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</si>
  <si>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</si>
  <si>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</si>
  <si>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</si>
  <si>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</si>
  <si>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</si>
  <si>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</si>
  <si>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</si>
  <si>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</si>
  <si>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</si>
  <si>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</si>
  <si>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</si>
  <si>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</si>
  <si>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</si>
  <si>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</si>
  <si>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</si>
  <si>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</si>
  <si>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</si>
  <si>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</si>
  <si>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</si>
  <si>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</si>
  <si>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</si>
  <si>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</si>
  <si>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</si>
  <si>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</si>
  <si>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</si>
  <si>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</si>
  <si>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</si>
  <si>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</si>
  <si>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</si>
  <si>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</si>
  <si>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</si>
  <si>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</si>
  <si>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</si>
  <si>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</si>
  <si>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</si>
  <si>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</si>
  <si>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</si>
  <si>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</si>
  <si>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</si>
  <si>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</si>
  <si>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</si>
  <si>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</si>
  <si>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</si>
  <si>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</si>
  <si>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</si>
  <si>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</si>
  <si>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</si>
  <si>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</si>
  <si>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</si>
  <si>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</si>
  <si>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</si>
  <si>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</si>
  <si>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</si>
  <si>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</si>
  <si>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</si>
  <si>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</si>
  <si>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</si>
  <si>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</si>
  <si>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</si>
  <si>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</si>
  <si>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</si>
  <si>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</si>
  <si>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</si>
  <si>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</si>
  <si>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</si>
  <si>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</si>
  <si>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</si>
  <si>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</si>
  <si>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</si>
  <si>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</si>
  <si>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</si>
  <si>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</si>
  <si>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</si>
  <si>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</si>
  <si>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</si>
  <si>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</si>
  <si>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</si>
  <si>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</si>
  <si>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</si>
  <si>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</si>
  <si>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</si>
  <si>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</si>
  <si>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</si>
  <si>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</si>
  <si>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</si>
  <si>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</si>
  <si>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</si>
  <si>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</si>
  <si>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</si>
  <si>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</si>
  <si>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</si>
  <si>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</si>
  <si>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</si>
  <si>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</si>
  <si>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</si>
  <si>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</si>
  <si>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</si>
  <si>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</si>
  <si>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</si>
  <si>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</si>
  <si>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</si>
  <si>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</si>
  <si>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</si>
  <si>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</si>
  <si>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</si>
  <si>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</si>
  <si>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</si>
  <si>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</si>
  <si>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</si>
  <si>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</si>
  <si>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</si>
  <si>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</si>
  <si>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</si>
  <si>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</si>
  <si>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</si>
  <si>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</si>
  <si>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</si>
  <si>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</si>
  <si>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</si>
  <si>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</si>
  <si>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</si>
  <si>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</si>
  <si>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</si>
  <si>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</si>
  <si>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</si>
  <si>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</si>
  <si>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</si>
  <si>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</si>
  <si>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</si>
  <si>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</si>
  <si>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</si>
  <si>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</si>
  <si>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</si>
  <si>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</si>
  <si>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</si>
  <si>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</si>
  <si>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</si>
  <si>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</si>
  <si>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</si>
  <si>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</si>
  <si>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</si>
  <si>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</si>
  <si>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</si>
  <si>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</si>
  <si>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</si>
  <si>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</si>
  <si>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</si>
  <si>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</si>
  <si>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</si>
  <si>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</si>
  <si>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</si>
  <si>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</si>
  <si>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</si>
  <si>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</si>
  <si>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</si>
  <si>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</si>
  <si>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</si>
  <si>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</si>
  <si>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</si>
  <si>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</si>
  <si>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</si>
  <si>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</si>
  <si>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</si>
  <si>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</si>
  <si>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</si>
  <si>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</si>
  <si>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</si>
  <si>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</si>
  <si>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</si>
  <si>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</si>
  <si>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</si>
  <si>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</si>
  <si>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</si>
  <si>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</si>
  <si>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</si>
  <si>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</si>
  <si>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</si>
  <si>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</si>
  <si>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</si>
  <si>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</si>
  <si>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</si>
  <si>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</si>
  <si>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</si>
  <si>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</si>
  <si>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</si>
  <si>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</si>
  <si>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</si>
  <si>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</si>
  <si>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</si>
  <si>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</si>
  <si>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</si>
  <si>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</si>
  <si>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</si>
  <si>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</si>
  <si>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</si>
  <si>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</si>
  <si>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</si>
  <si>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</si>
  <si>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</si>
  <si>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</si>
  <si>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</si>
  <si>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</si>
  <si>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</si>
  <si>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</si>
  <si>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</si>
  <si>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</si>
  <si>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</si>
  <si>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</si>
  <si>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</si>
  <si>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</si>
  <si>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</si>
  <si>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</si>
  <si>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</si>
  <si>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</si>
  <si>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</si>
  <si>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</si>
  <si>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</si>
  <si>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</si>
  <si>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</si>
  <si>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</si>
  <si>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</si>
  <si>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</si>
  <si>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</si>
  <si>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</si>
  <si>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</si>
  <si>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</si>
  <si>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</si>
  <si>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</si>
  <si>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</si>
  <si>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</si>
  <si>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</si>
  <si>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</si>
  <si>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</si>
  <si>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</si>
  <si>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</si>
  <si>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</si>
  <si>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</si>
  <si>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</si>
  <si>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</si>
  <si>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</si>
  <si>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</si>
  <si>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</si>
  <si>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</si>
  <si>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</si>
  <si>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</si>
  <si>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</si>
  <si>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</si>
  <si>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</si>
  <si>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</si>
  <si>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</si>
  <si>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</si>
  <si>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</si>
  <si>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</si>
  <si>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</si>
  <si>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</si>
  <si>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</si>
  <si>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</si>
  <si>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</si>
  <si>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</si>
  <si>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</si>
  <si>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</si>
  <si>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</si>
  <si>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</si>
  <si>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</si>
  <si>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</si>
  <si>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</si>
  <si>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</si>
  <si>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</si>
  <si>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</si>
  <si>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</si>
  <si>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</si>
  <si>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</si>
  <si>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</si>
  <si>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</si>
  <si>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</si>
  <si>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</si>
  <si>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</si>
  <si>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</si>
  <si>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</si>
  <si>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</si>
  <si>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</si>
  <si>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</si>
  <si>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</si>
  <si>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</si>
  <si>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</si>
  <si>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</si>
  <si>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</si>
  <si>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</si>
  <si>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</si>
  <si>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</si>
  <si>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</si>
  <si>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</si>
  <si>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</si>
  <si>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</si>
  <si>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</si>
  <si>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</si>
  <si>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</si>
  <si>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</si>
  <si>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</si>
  <si>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</si>
  <si>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</si>
  <si>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</si>
  <si>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</si>
  <si>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</si>
  <si>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</si>
  <si>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</si>
  <si>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</si>
  <si>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</si>
  <si>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</si>
  <si>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</si>
  <si>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</si>
  <si>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</si>
  <si>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</si>
  <si>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</si>
  <si>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</si>
  <si>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</si>
  <si>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</si>
  <si>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</si>
  <si>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</si>
  <si>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</si>
  <si>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</si>
  <si>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</si>
  <si>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</si>
  <si>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</si>
  <si>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</si>
  <si>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</si>
  <si>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</si>
  <si>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</si>
  <si>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</si>
  <si>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</si>
  <si>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</si>
  <si>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</si>
  <si>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</si>
  <si>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</si>
  <si>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</si>
  <si>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</si>
  <si>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</si>
  <si>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</si>
  <si>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</si>
  <si>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</si>
  <si>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</si>
  <si>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</si>
  <si>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</si>
  <si>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</si>
  <si>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</si>
  <si>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</si>
  <si>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</si>
  <si>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</si>
  <si>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</si>
  <si>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</si>
  <si>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</si>
  <si>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</si>
  <si>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</si>
  <si>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</si>
  <si>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</si>
  <si>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</si>
  <si>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</si>
  <si>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</si>
  <si>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</si>
  <si>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</si>
  <si>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</si>
  <si>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</si>
  <si>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</si>
  <si>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</si>
  <si>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</si>
  <si>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</si>
  <si>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</si>
  <si>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</si>
  <si>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</si>
  <si>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</si>
  <si>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</si>
  <si>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</si>
  <si>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</si>
  <si>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</si>
  <si>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</si>
  <si>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</si>
  <si>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</si>
  <si>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</si>
  <si>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</si>
  <si>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</si>
  <si>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</si>
  <si>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</si>
  <si>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</si>
  <si>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</si>
  <si>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</si>
  <si>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</si>
  <si>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</si>
  <si>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</si>
  <si>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</si>
  <si>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</si>
  <si>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</si>
  <si>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</si>
  <si>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</si>
  <si>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</si>
  <si>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</si>
  <si>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</si>
  <si>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</si>
  <si>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</si>
  <si>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</si>
  <si>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</si>
  <si>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</si>
  <si>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</si>
  <si>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</si>
  <si>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</si>
  <si>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</si>
  <si>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</si>
  <si>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</si>
  <si>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</si>
  <si>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</si>
  <si>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</si>
  <si>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</si>
  <si>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</si>
  <si>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</si>
  <si>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</si>
  <si>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</si>
  <si>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</si>
  <si>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</si>
  <si>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</si>
  <si>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</si>
  <si>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</si>
  <si>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</si>
  <si>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</si>
  <si>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</si>
  <si>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</si>
  <si>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</si>
  <si>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</si>
  <si>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</si>
  <si>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</si>
  <si>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</si>
  <si>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</si>
  <si>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</si>
  <si>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</si>
  <si>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</si>
  <si>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</si>
  <si>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</si>
  <si>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</si>
  <si>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</si>
  <si>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</si>
  <si>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</si>
  <si>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</si>
  <si>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</si>
  <si>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</si>
  <si>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</si>
  <si>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</si>
  <si>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</si>
  <si>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</si>
  <si>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</si>
  <si>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</si>
  <si>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</si>
  <si>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</si>
  <si>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</si>
  <si>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</si>
  <si>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</si>
  <si>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</si>
  <si>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</si>
  <si>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</si>
  <si>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</si>
  <si>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</si>
  <si>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</si>
  <si>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</si>
  <si>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</si>
  <si>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</si>
  <si>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</si>
  <si>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</si>
  <si>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</si>
  <si>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</si>
  <si>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</si>
  <si>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</si>
  <si>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</si>
  <si>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</si>
  <si>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</si>
  <si>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</si>
  <si>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</si>
  <si>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</si>
  <si>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</si>
  <si>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</si>
  <si>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</si>
  <si>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</si>
  <si>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</si>
  <si>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</si>
  <si>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</si>
  <si>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</si>
  <si>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</si>
  <si>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</si>
  <si>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</si>
  <si>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</si>
  <si>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</si>
  <si>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</si>
  <si>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</si>
  <si>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</si>
  <si>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</si>
  <si>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</si>
  <si>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</si>
  <si>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</si>
  <si>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</si>
  <si>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</si>
  <si>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</si>
  <si>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</si>
  <si>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</si>
  <si>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</si>
  <si>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</si>
  <si>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</si>
  <si>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</si>
  <si>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</si>
  <si>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</si>
  <si>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</si>
  <si>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</si>
  <si>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</si>
  <si>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</si>
  <si>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</si>
  <si>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</si>
  <si>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</si>
  <si>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</si>
  <si>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</si>
  <si>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</si>
  <si>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</si>
  <si>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</si>
  <si>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</si>
  <si>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</si>
  <si>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</si>
  <si>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</si>
  <si>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</si>
  <si>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</si>
  <si>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</si>
  <si>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</si>
  <si>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</si>
  <si>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</si>
  <si>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</si>
  <si>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</si>
  <si>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</si>
  <si>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</si>
  <si>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</si>
  <si>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</si>
  <si>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</si>
  <si>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</si>
  <si>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</si>
  <si>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</si>
  <si>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</si>
  <si>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</si>
  <si>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</si>
  <si>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</si>
  <si>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</si>
  <si>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</si>
  <si>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</si>
  <si>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</si>
  <si>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</si>
  <si>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</si>
  <si>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</si>
  <si>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</si>
  <si>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</si>
  <si>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</si>
  <si>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</si>
  <si>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</si>
  <si>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</si>
  <si>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</si>
  <si>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</si>
  <si>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</si>
  <si>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</si>
  <si>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</si>
  <si>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</si>
  <si>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</si>
  <si>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</si>
  <si>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</si>
  <si>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</si>
  <si>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</si>
  <si>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</si>
  <si>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</si>
  <si>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</si>
  <si>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</si>
  <si>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</si>
  <si>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</si>
  <si>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</si>
  <si>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</si>
  <si>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</si>
  <si>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</si>
  <si>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</si>
  <si>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</si>
  <si>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</si>
  <si>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</si>
  <si>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</si>
  <si>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</si>
  <si>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</si>
  <si>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</si>
  <si>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</si>
  <si>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</si>
  <si>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</si>
  <si>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</si>
  <si>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</si>
  <si>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</si>
  <si>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</si>
  <si>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</si>
  <si>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</si>
  <si>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</si>
  <si>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</si>
  <si>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</si>
  <si>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</si>
  <si>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</si>
  <si>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</si>
  <si>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</si>
  <si>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</si>
  <si>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</si>
  <si>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</si>
  <si>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</si>
  <si>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</si>
  <si>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</si>
  <si>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</si>
  <si>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</si>
  <si>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</si>
  <si>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</si>
  <si>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</si>
  <si>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</si>
  <si>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</si>
  <si>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</si>
  <si>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</si>
  <si>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</si>
  <si>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</si>
  <si>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</si>
  <si>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</si>
  <si>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</si>
  <si>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</si>
  <si>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</si>
  <si>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</si>
  <si>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</si>
  <si>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</si>
  <si>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</si>
  <si>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</si>
  <si>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</si>
  <si>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</si>
  <si>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</si>
  <si>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</si>
  <si>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</si>
  <si>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</si>
  <si>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</si>
  <si>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</si>
  <si>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</si>
  <si>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</si>
  <si>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</si>
  <si>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</si>
  <si>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</si>
  <si>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</si>
  <si>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</si>
  <si>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</si>
  <si>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</si>
  <si>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</si>
  <si>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</si>
  <si>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</si>
  <si>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</si>
  <si>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</si>
  <si>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</si>
  <si>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</si>
  <si>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</si>
  <si>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</si>
  <si>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</si>
  <si>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</si>
  <si>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</si>
  <si>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</si>
  <si>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</si>
  <si>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</si>
  <si>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</si>
  <si>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</si>
  <si>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</si>
  <si>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</si>
  <si>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</si>
  <si>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</si>
  <si>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</si>
  <si>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</si>
  <si>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</si>
  <si>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</si>
  <si>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</si>
  <si>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</si>
  <si>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</si>
  <si>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</si>
  <si>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</si>
  <si>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</si>
  <si>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</si>
  <si>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</si>
  <si>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</si>
  <si>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</si>
  <si>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</si>
  <si>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</si>
  <si>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</si>
  <si>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</si>
  <si>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</si>
  <si>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</si>
  <si>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</si>
  <si>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</si>
  <si>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</si>
  <si>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</si>
  <si>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</si>
  <si>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</si>
  <si>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</si>
  <si>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</si>
  <si>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</si>
  <si>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</si>
  <si>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</si>
  <si>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</si>
  <si>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</si>
  <si>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</si>
  <si>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</si>
  <si>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</si>
  <si>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</si>
  <si>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</si>
  <si>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</si>
  <si>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</si>
  <si>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</si>
  <si>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</si>
  <si>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</si>
  <si>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</si>
  <si>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</si>
  <si>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</si>
  <si>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</si>
  <si>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</si>
  <si>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</si>
  <si>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</si>
  <si>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</si>
  <si>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</si>
  <si>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</si>
  <si>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</si>
  <si>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</si>
  <si>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</si>
  <si>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</si>
  <si>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</si>
  <si>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</si>
  <si>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</si>
  <si>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</si>
  <si>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</si>
  <si>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</si>
  <si>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</si>
  <si>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</si>
  <si>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</si>
  <si>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</si>
  <si>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</si>
  <si>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</si>
  <si>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</si>
  <si>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</si>
  <si>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</si>
  <si>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</si>
  <si>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</si>
  <si>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</si>
  <si>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</si>
  <si>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</si>
  <si>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</si>
  <si>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</si>
  <si>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</si>
  <si>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</si>
  <si>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</si>
  <si>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</si>
  <si>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</si>
  <si>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</si>
  <si>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</si>
  <si>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</si>
  <si>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</si>
  <si>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</si>
  <si>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</si>
  <si>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</si>
  <si>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</si>
  <si>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</si>
  <si>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</si>
  <si>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</si>
  <si>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</si>
  <si>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</si>
  <si>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</si>
  <si>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</si>
  <si>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</si>
  <si>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</si>
  <si>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</si>
  <si>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</si>
  <si>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</si>
  <si>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</si>
  <si>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</si>
  <si>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</si>
  <si>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</si>
  <si>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</si>
  <si>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</si>
  <si>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</si>
  <si>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</si>
  <si>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</si>
  <si>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</si>
  <si>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</si>
  <si>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</si>
  <si>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</si>
  <si>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</si>
  <si>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</si>
  <si>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</si>
  <si>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</si>
  <si>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</si>
  <si>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</si>
  <si>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</si>
  <si>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</si>
  <si>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</si>
  <si>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</si>
  <si>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</si>
  <si>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</si>
  <si>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</si>
  <si>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</si>
  <si>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</si>
  <si>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</si>
  <si>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</si>
  <si>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</si>
  <si>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</si>
  <si>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</si>
  <si>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</si>
  <si>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</si>
  <si>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</si>
  <si>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</si>
  <si>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</si>
  <si>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</si>
  <si>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</si>
  <si>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</si>
  <si>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</si>
  <si>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</si>
  <si>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</si>
  <si>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</si>
  <si>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</si>
  <si>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</si>
  <si>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</si>
  <si>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</si>
  <si>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</si>
  <si>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</si>
  <si>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</si>
  <si>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</si>
  <si>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</si>
  <si>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</si>
  <si>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</si>
  <si>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</si>
  <si>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</si>
  <si>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</si>
  <si>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</si>
  <si>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</si>
  <si>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</si>
  <si>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</si>
  <si>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</si>
  <si>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</si>
  <si>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</si>
  <si>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</si>
  <si>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</si>
  <si>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</si>
  <si>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</si>
  <si>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</si>
  <si>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</si>
  <si>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</si>
  <si>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</si>
  <si>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</si>
  <si>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</si>
  <si>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</si>
  <si>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</si>
  <si>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</si>
  <si>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</si>
  <si>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</si>
  <si>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</si>
  <si>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</si>
  <si>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</si>
  <si>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</si>
  <si>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</si>
  <si>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</si>
  <si>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</si>
  <si>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</si>
  <si>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</si>
  <si>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</si>
  <si>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</si>
  <si>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</si>
  <si>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</si>
  <si>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</si>
  <si>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</si>
  <si>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</si>
  <si>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</si>
  <si>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</si>
  <si>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</si>
  <si>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</si>
  <si>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</si>
  <si>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</si>
  <si>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</si>
  <si>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</si>
  <si>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</si>
  <si>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</si>
  <si>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</si>
  <si>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</si>
  <si>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</si>
  <si>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</si>
  <si>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</si>
  <si>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</si>
  <si>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</si>
  <si>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</si>
  <si>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</si>
  <si>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</si>
  <si>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</si>
  <si>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</si>
  <si>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</si>
  <si>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</si>
  <si>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</si>
  <si>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</si>
  <si>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</si>
  <si>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</si>
  <si>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</si>
  <si>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</si>
  <si>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</si>
  <si>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</si>
  <si>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</si>
  <si>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</si>
  <si>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</si>
  <si>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</si>
  <si>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</si>
  <si>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</si>
  <si>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</si>
  <si>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</si>
  <si>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</si>
  <si>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</si>
  <si>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</si>
  <si>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</si>
  <si>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</si>
  <si>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</si>
  <si>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</si>
  <si>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</si>
  <si>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</si>
  <si>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</si>
  <si>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</si>
  <si>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</si>
  <si>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</si>
  <si>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</si>
  <si>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</si>
  <si>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</si>
  <si>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</si>
  <si>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</si>
  <si>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</si>
  <si>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</si>
  <si>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</si>
  <si>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</si>
  <si>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</si>
  <si>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</si>
  <si>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</si>
  <si>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</si>
  <si>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</si>
  <si>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</si>
  <si>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</si>
  <si>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</si>
  <si>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</si>
  <si>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</si>
  <si>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</si>
  <si>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</si>
  <si>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</si>
  <si>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</si>
  <si>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</si>
  <si>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</si>
  <si>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</si>
  <si>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</si>
  <si>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</si>
  <si>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</si>
  <si>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</si>
  <si>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</si>
  <si>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</si>
  <si>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</si>
  <si>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</si>
  <si>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</si>
  <si>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</si>
  <si>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</si>
  <si>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</si>
  <si>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</si>
  <si>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</si>
  <si>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</si>
  <si>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</si>
  <si>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</si>
  <si>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</si>
  <si>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</si>
  <si>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</si>
  <si>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</si>
  <si>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</si>
  <si>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</si>
  <si>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</si>
  <si>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</si>
  <si>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</si>
  <si>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</si>
  <si>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</si>
  <si>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</si>
  <si>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</si>
  <si>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</si>
  <si>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</si>
  <si>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</si>
  <si>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</si>
  <si>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</si>
  <si>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</si>
  <si>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</si>
  <si>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</si>
  <si>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</si>
  <si>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</si>
  <si>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</si>
  <si>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</si>
  <si>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</si>
  <si>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</si>
  <si>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</si>
  <si>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</si>
  <si>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</si>
  <si>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</si>
  <si>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</si>
  <si>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</si>
  <si>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</si>
  <si>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</si>
  <si>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</si>
  <si>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</si>
  <si>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</si>
  <si>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</si>
  <si>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</si>
  <si>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</si>
  <si>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</si>
  <si>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</si>
  <si>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</si>
  <si>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</si>
  <si>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</si>
  <si>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</si>
  <si>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</si>
  <si>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</si>
  <si>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</si>
  <si>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</si>
  <si>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</si>
  <si>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</si>
  <si>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</si>
  <si>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</si>
  <si>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</si>
  <si>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</si>
  <si>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</si>
  <si>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</si>
  <si>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</si>
  <si>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</si>
  <si>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</si>
  <si>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</si>
  <si>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</si>
  <si>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</si>
  <si>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</si>
  <si>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</si>
  <si>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</si>
  <si>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</si>
  <si>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</si>
  <si>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</si>
  <si>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</si>
  <si>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</si>
  <si>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</si>
  <si>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</si>
  <si>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</si>
  <si>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</si>
  <si>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</si>
  <si>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</si>
  <si>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</si>
  <si>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</si>
  <si>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</si>
  <si>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</si>
  <si>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</si>
  <si>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</si>
  <si>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</si>
  <si>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</si>
  <si>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</si>
  <si>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</si>
  <si>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</si>
  <si>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</si>
  <si>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</si>
  <si>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</si>
  <si>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</si>
  <si>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</si>
  <si>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</si>
  <si>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</si>
  <si>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</si>
  <si>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</si>
  <si>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</si>
  <si>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</si>
  <si>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</si>
  <si>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</si>
  <si>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</si>
  <si>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</si>
  <si>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</si>
  <si>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</si>
  <si>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</si>
  <si>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</si>
  <si>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</si>
  <si>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</si>
  <si>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</si>
  <si>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</si>
  <si>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</si>
  <si>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</si>
  <si>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</si>
  <si>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</si>
  <si>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</si>
  <si>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</si>
  <si>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</si>
  <si>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</si>
  <si>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</si>
  <si>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</si>
  <si>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</si>
  <si>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</si>
  <si>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</si>
  <si>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</si>
  <si>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</si>
  <si>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</si>
  <si>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</si>
  <si>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</si>
  <si>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</si>
  <si>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</si>
  <si>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</si>
  <si>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</si>
  <si>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</si>
  <si>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</si>
  <si>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</si>
  <si>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</si>
  <si>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</si>
  <si>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</si>
  <si>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</si>
  <si>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</si>
  <si>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</si>
  <si>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</si>
  <si>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</si>
  <si>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</si>
  <si>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</si>
  <si>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</si>
  <si>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</si>
  <si>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</si>
  <si>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</si>
  <si>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</si>
  <si>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</si>
  <si>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</si>
  <si>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</si>
  <si>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</si>
  <si>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</si>
  <si>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</si>
  <si>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</si>
  <si>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</si>
  <si>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</si>
  <si>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</si>
  <si>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</si>
  <si>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</si>
  <si>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</si>
  <si>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</si>
  <si>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</si>
  <si>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</si>
  <si>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</si>
  <si>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</si>
  <si>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</si>
  <si>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</si>
  <si>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</si>
  <si>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</si>
  <si>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</si>
  <si>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</si>
  <si>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</si>
  <si>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</si>
  <si>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</si>
  <si>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</si>
  <si>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</si>
  <si>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</si>
  <si>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</si>
  <si>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</si>
  <si>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</si>
  <si>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</si>
  <si>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</si>
  <si>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</si>
  <si>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</si>
  <si>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</si>
  <si>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</si>
  <si>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</si>
  <si>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</si>
  <si>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</si>
  <si>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</si>
  <si>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</si>
  <si>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</si>
  <si>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</si>
  <si>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</si>
  <si>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</si>
  <si>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</si>
  <si>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</si>
  <si>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</si>
  <si>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</si>
  <si>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</si>
  <si>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</si>
  <si>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</si>
  <si>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</si>
  <si>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</si>
  <si>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</si>
  <si>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</si>
  <si>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</si>
  <si>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</si>
  <si>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</si>
  <si>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</si>
  <si>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</si>
  <si>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</si>
  <si>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</si>
  <si>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</si>
  <si>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</si>
  <si>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</si>
  <si>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</si>
  <si>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</si>
  <si>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</si>
  <si>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</si>
  <si>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</si>
  <si>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</si>
  <si>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</si>
  <si>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</si>
  <si>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</si>
  <si>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</si>
  <si>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</si>
  <si>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</si>
  <si>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</si>
  <si>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</si>
  <si>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</si>
  <si>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</si>
  <si>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</si>
  <si>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</si>
  <si>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</si>
  <si>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</si>
  <si>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</si>
  <si>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</si>
  <si>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</si>
  <si>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</si>
  <si>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</si>
  <si>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</si>
  <si>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</si>
  <si>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</si>
  <si>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</si>
  <si>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</si>
  <si>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</si>
  <si>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</si>
  <si>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</si>
  <si>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</si>
  <si>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</si>
  <si>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</si>
  <si>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</si>
  <si>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</si>
  <si>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</si>
  <si>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</si>
  <si>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</si>
  <si>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</si>
  <si>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</si>
  <si>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</si>
  <si>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</si>
  <si>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</si>
  <si>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</si>
  <si>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</si>
  <si>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</si>
  <si>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</si>
  <si>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</si>
  <si>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</si>
  <si>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</si>
  <si>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</si>
  <si>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</si>
  <si>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</si>
  <si>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</si>
  <si>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</si>
  <si>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</si>
  <si>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</si>
  <si>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</si>
  <si>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</si>
  <si>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</si>
  <si>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</si>
  <si>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</si>
  <si>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</si>
  <si>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</si>
  <si>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</si>
  <si>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</si>
  <si>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</si>
  <si>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</si>
  <si>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</si>
  <si>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</si>
  <si>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</si>
  <si>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</si>
  <si>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</si>
  <si>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</si>
  <si>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</si>
  <si>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</si>
  <si>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</si>
  <si>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</si>
  <si>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</si>
  <si>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</si>
  <si>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</si>
  <si>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</si>
  <si>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</si>
  <si>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</si>
  <si>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</si>
  <si>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</si>
  <si>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</si>
  <si>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</si>
  <si>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</si>
  <si>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</si>
  <si>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</si>
  <si>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</si>
  <si>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</si>
  <si>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</si>
  <si>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</si>
  <si>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</si>
  <si>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</si>
  <si>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</si>
  <si>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</si>
  <si>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</si>
  <si>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</si>
  <si>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</si>
  <si>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</si>
  <si>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</si>
  <si>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</si>
  <si>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</si>
  <si>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</si>
  <si>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</si>
  <si>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</si>
  <si>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</si>
  <si>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</si>
  <si>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</si>
  <si>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</si>
  <si>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</si>
  <si>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</si>
  <si>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</si>
  <si>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</si>
  <si>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</si>
  <si>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</si>
  <si>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</si>
  <si>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</si>
  <si>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</si>
  <si>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</si>
  <si>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</si>
  <si>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</si>
  <si>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</si>
  <si>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</si>
  <si>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</si>
  <si>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</si>
  <si>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</si>
  <si>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</si>
  <si>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</si>
  <si>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</si>
  <si>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</si>
  <si>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</si>
  <si>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</si>
  <si>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</si>
  <si>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</si>
  <si>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</si>
  <si>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</si>
  <si>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</si>
  <si>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</si>
  <si>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</si>
  <si>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</si>
  <si>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</si>
  <si>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</si>
  <si>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</si>
  <si>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</si>
  <si>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</si>
  <si>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</si>
  <si>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</si>
  <si>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</si>
  <si>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</si>
  <si>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</si>
  <si>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</si>
  <si>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</si>
  <si>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</si>
  <si>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</si>
  <si>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</si>
  <si>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</si>
  <si>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</si>
  <si>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</si>
  <si>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</si>
  <si>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</si>
  <si>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</si>
  <si>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</si>
  <si>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</si>
  <si>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</si>
  <si>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</si>
  <si>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</si>
  <si>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</si>
  <si>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</si>
  <si>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</si>
  <si>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</si>
  <si>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</si>
  <si>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</si>
  <si>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</si>
  <si>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</si>
  <si>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</si>
  <si>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</si>
  <si>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</si>
  <si>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</si>
  <si>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</si>
  <si>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</si>
  <si>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</si>
  <si>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</si>
  <si>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</si>
  <si>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</si>
  <si>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</si>
  <si>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</si>
  <si>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</si>
  <si>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</si>
  <si>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</si>
  <si>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</si>
  <si>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</si>
  <si>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</si>
  <si>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</si>
  <si>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</si>
  <si>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</si>
  <si>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</si>
  <si>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</si>
  <si>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</si>
  <si>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</si>
  <si>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</si>
  <si>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</si>
  <si>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</si>
  <si>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</si>
  <si>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</si>
  <si>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</si>
  <si>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</si>
  <si>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</si>
  <si>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</si>
  <si>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</si>
  <si>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</si>
  <si>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</si>
  <si>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</si>
  <si>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</si>
  <si>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</si>
  <si>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</si>
  <si>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</si>
  <si>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</si>
  <si>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</si>
  <si>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</si>
  <si>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</si>
  <si>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</si>
  <si>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</si>
  <si>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</si>
  <si>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</si>
  <si>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</si>
  <si>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</si>
  <si>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</si>
  <si>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</si>
  <si>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</si>
  <si>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</si>
  <si>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</si>
  <si>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</si>
  <si>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</si>
  <si>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</si>
  <si>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</si>
  <si>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</si>
  <si>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</si>
  <si>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</si>
  <si>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</si>
  <si>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</si>
  <si>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</si>
  <si>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</si>
  <si>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</si>
  <si>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</si>
  <si>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</si>
  <si>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</si>
  <si>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</si>
  <si>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</si>
  <si>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</si>
  <si>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</si>
  <si>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</si>
  <si>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</si>
  <si>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</si>
  <si>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</si>
  <si>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</si>
  <si>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</si>
  <si>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</si>
  <si>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</si>
  <si>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</si>
  <si>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</si>
  <si>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</si>
  <si>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</si>
  <si>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</si>
  <si>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</si>
  <si>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</si>
  <si>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</si>
  <si>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</si>
  <si>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</si>
  <si>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</si>
  <si>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</si>
  <si>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</si>
  <si>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</si>
  <si>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</si>
  <si>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</si>
  <si>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</si>
  <si>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</si>
  <si>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</si>
  <si>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</si>
  <si>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</si>
  <si>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</si>
  <si>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</si>
  <si>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</si>
  <si>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</si>
  <si>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</si>
  <si>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</si>
  <si>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</si>
  <si>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</si>
  <si>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</si>
  <si>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</si>
  <si>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</si>
  <si>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</si>
  <si>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</si>
  <si>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</si>
  <si>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</si>
  <si>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</si>
  <si>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</si>
  <si>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</si>
  <si>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</si>
  <si>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</si>
  <si>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</si>
  <si>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</si>
  <si>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</si>
  <si>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</si>
  <si>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</si>
  <si>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</si>
  <si>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</si>
  <si>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</si>
  <si>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</si>
  <si>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</si>
  <si>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</si>
  <si>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</si>
  <si>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</si>
  <si>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</si>
  <si>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</si>
  <si>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</si>
  <si>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</si>
  <si>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</si>
  <si>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</si>
  <si>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</si>
  <si>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</si>
  <si>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</si>
  <si>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</si>
  <si>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</si>
  <si>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</si>
  <si>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</si>
  <si>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</si>
  <si>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</si>
  <si>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</si>
  <si>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</si>
  <si>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</si>
  <si>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</si>
  <si>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</si>
  <si>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</si>
  <si>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</si>
  <si>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</si>
  <si>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</si>
  <si>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</si>
  <si>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</si>
  <si>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</si>
  <si>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</si>
  <si>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</si>
  <si>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</si>
  <si>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</si>
  <si>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</si>
  <si>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</si>
  <si>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</si>
  <si>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</si>
  <si>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</si>
  <si>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</si>
  <si>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</si>
  <si>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</si>
  <si>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</si>
  <si>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</si>
  <si>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</si>
  <si>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</si>
  <si>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</si>
  <si>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</si>
  <si>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</si>
  <si>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</si>
  <si>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</si>
  <si>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</si>
  <si>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</si>
  <si>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</si>
  <si>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</si>
  <si>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</si>
  <si>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</si>
  <si>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</si>
  <si>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</si>
  <si>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</si>
  <si>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</si>
  <si>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</si>
  <si>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</si>
  <si>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</si>
  <si>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</si>
  <si>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</si>
  <si>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</si>
  <si>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</si>
  <si>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</si>
  <si>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</si>
  <si>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</si>
  <si>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</si>
  <si>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</si>
  <si>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</si>
  <si>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</si>
  <si>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</si>
  <si>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</si>
  <si>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</si>
  <si>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</si>
  <si>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</si>
  <si>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</si>
  <si>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</si>
  <si>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</si>
  <si>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</si>
  <si>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</si>
  <si>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</si>
  <si>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</si>
  <si>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</si>
  <si>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</si>
  <si>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</si>
  <si>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</si>
  <si>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</si>
  <si>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</si>
  <si>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</si>
  <si>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</si>
  <si>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</si>
  <si>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</si>
  <si>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</si>
  <si>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</si>
  <si>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</si>
  <si>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</si>
  <si>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</si>
  <si>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</si>
  <si>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</si>
  <si>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</si>
  <si>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</si>
  <si>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</si>
  <si>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</si>
  <si>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</si>
  <si>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</si>
  <si>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</si>
  <si>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</si>
  <si>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</si>
  <si>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</si>
  <si>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</si>
  <si>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</si>
  <si>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</si>
  <si>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</si>
  <si>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</si>
  <si>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</si>
  <si>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</si>
  <si>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</si>
  <si>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</si>
  <si>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</si>
  <si>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</si>
  <si>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</si>
  <si>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</si>
  <si>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</si>
  <si>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</si>
  <si>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</si>
  <si>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</si>
  <si>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</si>
  <si>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</si>
  <si>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</si>
  <si>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</si>
  <si>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</si>
  <si>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</si>
  <si>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</si>
  <si>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</si>
  <si>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</si>
  <si>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</si>
  <si>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</si>
  <si>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</si>
  <si>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</si>
  <si>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</si>
  <si>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</si>
  <si>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</si>
  <si>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</si>
  <si>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</si>
  <si>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</si>
  <si>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</si>
  <si>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</si>
  <si>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</si>
  <si>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</si>
  <si>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</si>
  <si>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</si>
  <si>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</si>
  <si>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</si>
  <si>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</si>
  <si>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</si>
  <si>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</si>
  <si>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</si>
  <si>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</si>
  <si>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</si>
  <si>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</si>
  <si>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</si>
  <si>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</si>
  <si>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</si>
  <si>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</si>
  <si>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</si>
  <si>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</si>
  <si>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</si>
  <si>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</si>
  <si>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</si>
  <si>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</si>
  <si>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</si>
  <si>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</si>
  <si>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</si>
  <si>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</si>
  <si>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</si>
  <si>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</si>
  <si>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</si>
  <si>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</si>
  <si>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</si>
  <si>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</si>
  <si>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</si>
  <si>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</si>
  <si>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</si>
  <si>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</si>
  <si>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</si>
  <si>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</si>
  <si>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</si>
  <si>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</si>
  <si>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</si>
  <si>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</si>
  <si>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</si>
  <si>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</si>
  <si>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</si>
  <si>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</si>
  <si>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</si>
  <si>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</si>
  <si>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</si>
  <si>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</si>
  <si>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</si>
  <si>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</si>
  <si>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</si>
  <si>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</si>
  <si>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</si>
  <si>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</si>
  <si>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</si>
  <si>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</si>
  <si>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</si>
  <si>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</si>
  <si>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</si>
  <si>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</si>
  <si>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</si>
  <si>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</si>
  <si>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</si>
  <si>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</si>
  <si>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</si>
  <si>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</si>
  <si>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</si>
  <si>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</si>
  <si>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</si>
  <si>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</si>
  <si>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</si>
  <si>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</si>
  <si>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</si>
  <si>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</si>
  <si>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</si>
  <si>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</si>
  <si>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</si>
  <si>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</si>
  <si>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</si>
  <si>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</si>
  <si>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</si>
  <si>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</si>
  <si>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</si>
  <si>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</si>
  <si>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</si>
  <si>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</si>
  <si>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</si>
  <si>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</si>
  <si>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</si>
  <si>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</si>
  <si>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</si>
  <si>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</si>
  <si>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</si>
  <si>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</si>
  <si>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</si>
  <si>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</si>
  <si>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</si>
  <si>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</si>
  <si>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</si>
  <si>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</si>
  <si>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</si>
  <si>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</si>
  <si>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</si>
  <si>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</si>
  <si>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</si>
  <si>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</si>
  <si>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</si>
  <si>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</si>
  <si>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</si>
  <si>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</si>
  <si>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</si>
  <si>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</si>
  <si>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</si>
  <si>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</si>
  <si>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</si>
  <si>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</si>
  <si>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</si>
  <si>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</si>
  <si>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</si>
  <si>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</si>
  <si>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</si>
  <si>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</si>
  <si>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</si>
  <si>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</si>
  <si>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</si>
  <si>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</si>
  <si>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</si>
  <si>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</si>
  <si>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</si>
  <si>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</si>
  <si>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</si>
  <si>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</si>
  <si>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</si>
  <si>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</si>
  <si>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</si>
  <si>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</si>
  <si>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</si>
  <si>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</si>
  <si>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</si>
  <si>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</si>
  <si>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</si>
  <si>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</si>
  <si>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</si>
  <si>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</si>
  <si>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</si>
  <si>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</si>
  <si>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</si>
  <si>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</si>
  <si>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</si>
  <si>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</si>
  <si>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</si>
  <si>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</si>
  <si>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</si>
  <si>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</si>
  <si>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</si>
  <si>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</si>
  <si>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</si>
  <si>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</si>
  <si>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</si>
  <si>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</si>
  <si>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</si>
  <si>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</si>
  <si>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</si>
  <si>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</si>
  <si>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</si>
  <si>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</si>
  <si>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</si>
  <si>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</si>
  <si>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</si>
  <si>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</si>
  <si>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</si>
  <si>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</si>
  <si>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</si>
  <si>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</si>
  <si>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</si>
  <si>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</si>
  <si>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</si>
  <si>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</si>
  <si>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</si>
  <si>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</si>
  <si>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</si>
  <si>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</si>
  <si>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</si>
  <si>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</si>
  <si>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</si>
  <si>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</si>
  <si>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</si>
  <si>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</si>
  <si>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</si>
  <si>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</si>
  <si>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</si>
  <si>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</si>
  <si>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</si>
  <si>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</si>
  <si>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</si>
  <si>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</si>
  <si>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</si>
  <si>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</si>
  <si>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</si>
  <si>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</si>
  <si>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</si>
  <si>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</si>
  <si>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</si>
  <si>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</si>
  <si>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</si>
  <si>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</si>
  <si>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</si>
  <si>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</si>
  <si>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</si>
  <si>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</si>
  <si>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</si>
  <si>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</si>
  <si>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</si>
  <si>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</si>
  <si>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</si>
  <si>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</si>
  <si>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</si>
  <si>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</si>
  <si>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</si>
  <si>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</si>
  <si>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</si>
  <si>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</si>
  <si>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</si>
  <si>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</si>
  <si>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</si>
  <si>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</si>
  <si>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</si>
  <si>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</si>
  <si>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</si>
  <si>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</si>
  <si>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</si>
  <si>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</si>
  <si>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</si>
  <si>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</si>
  <si>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</si>
  <si>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</si>
  <si>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</si>
  <si>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</si>
  <si>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</si>
  <si>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</si>
  <si>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</si>
  <si>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</si>
  <si>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</si>
  <si>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</si>
  <si>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</si>
  <si>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</si>
  <si>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</si>
  <si>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</si>
  <si>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</si>
  <si>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</si>
  <si>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</si>
  <si>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</si>
  <si>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</si>
  <si>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</si>
  <si>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</si>
  <si>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</si>
  <si>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</si>
  <si>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</si>
  <si>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</si>
  <si>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</si>
  <si>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</si>
  <si>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</si>
  <si>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</si>
  <si>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</si>
  <si>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</si>
  <si>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</si>
  <si>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</si>
  <si>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</si>
  <si>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</si>
  <si>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</si>
  <si>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</si>
  <si>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</si>
  <si>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</si>
  <si>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</si>
  <si>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</si>
  <si>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</si>
  <si>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</si>
  <si>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</si>
  <si>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</si>
  <si>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</si>
  <si>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</si>
  <si>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</si>
  <si>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</si>
  <si>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</si>
  <si>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</si>
  <si>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</si>
  <si>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</si>
  <si>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</si>
  <si>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</si>
  <si>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</si>
  <si>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</si>
  <si>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</si>
  <si>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</si>
  <si>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</si>
  <si>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</si>
  <si>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</si>
  <si>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</si>
  <si>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</si>
  <si>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</si>
  <si>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</si>
  <si>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</si>
  <si>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</si>
  <si>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</si>
  <si>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</si>
  <si>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</si>
  <si>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</si>
  <si>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</si>
  <si>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</si>
  <si>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</si>
  <si>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</si>
  <si>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</si>
  <si>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</si>
  <si>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</si>
  <si>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</si>
  <si>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</si>
  <si>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</si>
  <si>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</si>
  <si>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</si>
  <si>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</si>
  <si>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</si>
  <si>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</si>
  <si>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</si>
  <si>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</si>
  <si>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</si>
  <si>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</si>
  <si>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</si>
  <si>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</si>
  <si>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</si>
  <si>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</si>
  <si>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</si>
  <si>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</si>
  <si>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</si>
  <si>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</si>
  <si>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</si>
  <si>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</si>
  <si>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</si>
  <si>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</si>
  <si>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</si>
  <si>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</si>
  <si>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</si>
  <si>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</si>
  <si>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</si>
  <si>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</si>
  <si>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</si>
  <si>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</si>
  <si>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</si>
  <si>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</si>
  <si>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</si>
  <si>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</si>
  <si>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</si>
  <si>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</si>
  <si>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</si>
  <si>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</si>
  <si>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</si>
  <si>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</si>
  <si>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</si>
  <si>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</si>
  <si>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</si>
  <si>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</si>
  <si>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</si>
  <si>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</si>
  <si>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</si>
  <si>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</si>
  <si>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</si>
  <si>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</si>
  <si>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</si>
  <si>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</si>
  <si>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</si>
  <si>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</si>
  <si>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</si>
  <si>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</si>
  <si>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</si>
  <si>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</si>
  <si>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</si>
  <si>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</si>
  <si>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</si>
  <si>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</si>
  <si>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</si>
  <si>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</si>
  <si>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</si>
  <si>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</si>
  <si>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</si>
  <si>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</si>
  <si>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</si>
  <si>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</si>
  <si>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</si>
  <si>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</si>
  <si>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</si>
  <si>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</si>
  <si>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</si>
  <si>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</si>
  <si>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</si>
  <si>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</si>
  <si>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</si>
  <si>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</si>
  <si>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</si>
  <si>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</si>
  <si>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</si>
  <si>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</si>
  <si>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</si>
  <si>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</si>
  <si>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</si>
  <si>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</si>
  <si>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</si>
  <si>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</si>
  <si>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</si>
  <si>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</si>
  <si>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</si>
  <si>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</si>
  <si>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</si>
  <si>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</si>
  <si>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</si>
  <si>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</si>
  <si>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</si>
  <si>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</si>
  <si>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</si>
  <si>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</si>
  <si>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</si>
  <si>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</si>
  <si>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</si>
  <si>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</si>
  <si>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</si>
  <si>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</si>
  <si>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</si>
  <si>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</si>
  <si>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</si>
  <si>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</si>
  <si>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</si>
  <si>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</si>
  <si>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</si>
  <si>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</si>
  <si>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</si>
  <si>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</si>
  <si>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</si>
  <si>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</si>
  <si>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</si>
  <si>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</si>
  <si>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</si>
  <si>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</si>
  <si>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</si>
  <si>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</si>
  <si>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</si>
  <si>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</si>
  <si>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</si>
  <si>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</si>
  <si>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</si>
  <si>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</si>
  <si>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</si>
  <si>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</si>
  <si>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</si>
  <si>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</si>
  <si>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</si>
  <si>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</si>
  <si>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</si>
  <si>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</si>
  <si>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</si>
  <si>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</si>
  <si>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</si>
  <si>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</si>
  <si>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</si>
  <si>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</si>
  <si>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</si>
  <si>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</si>
  <si>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</si>
  <si>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</si>
  <si>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</si>
  <si>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</si>
  <si>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</si>
  <si>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</si>
  <si>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</si>
  <si>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</si>
  <si>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</si>
  <si>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</si>
  <si>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</si>
  <si>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</si>
  <si>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</si>
  <si>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</si>
  <si>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</si>
  <si>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</si>
  <si>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</si>
  <si>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</si>
  <si>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</si>
  <si>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</si>
  <si>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</si>
  <si>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</si>
  <si>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</si>
  <si>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</si>
  <si>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</si>
  <si>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</si>
  <si>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</si>
  <si>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</si>
  <si>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</si>
  <si>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</si>
  <si>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</si>
  <si>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</si>
  <si>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</si>
  <si>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</si>
  <si>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</si>
  <si>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</si>
  <si>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</si>
  <si>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</si>
  <si>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</si>
  <si>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</si>
  <si>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</si>
  <si>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</si>
  <si>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</si>
  <si>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</si>
  <si>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</si>
  <si>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</si>
  <si>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</si>
  <si>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</si>
  <si>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</si>
  <si>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</si>
  <si>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</si>
  <si>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</si>
  <si>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</si>
  <si>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</si>
  <si>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</si>
  <si>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</si>
  <si>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</si>
  <si>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</si>
  <si>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</si>
  <si>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</si>
  <si>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</si>
  <si>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</si>
  <si>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</si>
  <si>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</si>
  <si>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</si>
  <si>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</si>
  <si>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</si>
  <si>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</si>
  <si>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</si>
  <si>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</si>
  <si>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</si>
  <si>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</si>
  <si>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</si>
  <si>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</si>
  <si>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</si>
  <si>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</si>
  <si>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</si>
  <si>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</si>
  <si>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</si>
  <si>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</si>
  <si>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</si>
  <si>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</si>
  <si>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</si>
  <si>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</si>
  <si>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</si>
  <si>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</si>
  <si>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</si>
  <si>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</si>
  <si>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</si>
  <si>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</si>
  <si>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</si>
  <si>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</si>
  <si>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</si>
  <si>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</si>
  <si>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</si>
  <si>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</si>
  <si>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</si>
  <si>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</si>
  <si>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</si>
  <si>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</si>
  <si>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</si>
  <si>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</si>
  <si>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</si>
  <si>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</si>
  <si>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</si>
  <si>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</si>
  <si>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</si>
  <si>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</si>
  <si>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</si>
  <si>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</si>
  <si>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</si>
  <si>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</si>
  <si>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</si>
  <si>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</si>
  <si>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</si>
  <si>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</si>
  <si>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</si>
  <si>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</si>
  <si>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</si>
  <si>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</si>
  <si>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</si>
  <si>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</si>
  <si>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</si>
  <si>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</si>
  <si>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</si>
  <si>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</si>
  <si>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</si>
  <si>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</si>
  <si>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</si>
  <si>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</si>
  <si>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</si>
  <si>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</si>
  <si>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</si>
  <si>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</si>
  <si>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</si>
  <si>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</si>
  <si>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</si>
  <si>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</si>
  <si>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</si>
  <si>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</si>
  <si>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</si>
  <si>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</si>
  <si>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</si>
  <si>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</si>
  <si>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</si>
  <si>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</si>
  <si>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</si>
  <si>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</si>
  <si>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</si>
  <si>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</si>
  <si>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</si>
  <si>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</si>
  <si>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</si>
  <si>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</si>
  <si>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</si>
  <si>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</si>
  <si>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</si>
  <si>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</si>
  <si>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</si>
  <si>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</si>
  <si>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</si>
  <si>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</si>
  <si>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</si>
  <si>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</si>
  <si>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</si>
  <si>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</si>
  <si>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</si>
  <si>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</si>
  <si>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</si>
  <si>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</si>
  <si>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</si>
  <si>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</si>
  <si>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</si>
  <si>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</si>
  <si>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</si>
  <si>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</si>
  <si>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</si>
  <si>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</si>
  <si>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</si>
  <si>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</si>
  <si>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</si>
  <si>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</si>
  <si>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</si>
  <si>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</si>
  <si>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</si>
  <si>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</si>
  <si>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</si>
  <si>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</si>
  <si>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</si>
  <si>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</si>
  <si>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</si>
  <si>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</si>
  <si>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</si>
  <si>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</si>
  <si>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</si>
  <si>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</si>
  <si>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</si>
  <si>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</si>
  <si>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</si>
  <si>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</si>
  <si>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</si>
  <si>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</si>
  <si>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</si>
  <si>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</si>
  <si>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</si>
  <si>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</si>
  <si>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</si>
  <si>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</si>
  <si>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</si>
  <si>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</si>
  <si>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</si>
  <si>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</si>
  <si>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</si>
  <si>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</si>
  <si>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</si>
  <si>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</si>
  <si>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</si>
  <si>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</si>
  <si>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</si>
  <si>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</si>
  <si>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</si>
  <si>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</si>
  <si>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</si>
  <si>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</si>
  <si>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</si>
  <si>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</si>
  <si>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</si>
  <si>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</si>
  <si>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</si>
  <si>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</si>
  <si>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</si>
  <si>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</si>
  <si>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</si>
  <si>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</si>
  <si>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</si>
  <si>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</si>
  <si>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</si>
  <si>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</si>
  <si>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</si>
  <si>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</si>
  <si>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</si>
  <si>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</si>
  <si>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</si>
  <si>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</si>
  <si>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</si>
  <si>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</si>
  <si>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</si>
  <si>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</si>
  <si>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</si>
  <si>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</si>
  <si>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</si>
  <si>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</si>
  <si>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</si>
  <si>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</si>
  <si>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</si>
  <si>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</si>
  <si>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</si>
  <si>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</si>
  <si>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</si>
  <si>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</si>
  <si>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</si>
  <si>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</si>
  <si>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</si>
  <si>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</si>
  <si>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</si>
  <si>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</si>
  <si>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</si>
  <si>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</si>
  <si>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</si>
  <si>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</si>
  <si>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</si>
  <si>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</si>
  <si>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</si>
  <si>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</si>
  <si>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</si>
  <si>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</si>
  <si>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</si>
  <si>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</si>
  <si>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</si>
  <si>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</si>
  <si>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</si>
  <si>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</si>
  <si>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</si>
  <si>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</si>
  <si>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</si>
  <si>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</si>
  <si>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</si>
  <si>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</si>
  <si>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</si>
  <si>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</si>
  <si>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</si>
  <si>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</si>
  <si>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</si>
  <si>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</si>
  <si>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</si>
  <si>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</si>
  <si>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</si>
  <si>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</si>
  <si>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</si>
  <si>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</si>
  <si>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</si>
  <si>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</si>
  <si>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</si>
  <si>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</si>
  <si>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</si>
  <si>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</si>
  <si>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</si>
  <si>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</si>
  <si>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</si>
  <si>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</si>
  <si>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</si>
  <si>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</si>
  <si>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</si>
  <si>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</si>
  <si>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</si>
  <si>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</si>
  <si>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</si>
  <si>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</si>
  <si>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</si>
  <si>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</si>
  <si>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</si>
  <si>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</si>
  <si>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</si>
  <si>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</si>
  <si>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</si>
  <si>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</si>
  <si>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</si>
  <si>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</si>
  <si>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</si>
  <si>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</si>
  <si>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</si>
  <si>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</si>
  <si>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</si>
  <si>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</si>
  <si>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</si>
  <si>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</si>
  <si>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</si>
  <si>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</si>
  <si>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</si>
  <si>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</si>
  <si>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</si>
  <si>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</si>
  <si>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</si>
  <si>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</si>
  <si>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</si>
  <si>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</si>
  <si>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</si>
  <si>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</si>
  <si>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</si>
  <si>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</si>
  <si>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</si>
  <si>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</si>
  <si>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</si>
  <si>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</si>
  <si>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</si>
  <si>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</si>
  <si>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</si>
  <si>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</si>
  <si>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</si>
  <si>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</si>
  <si>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</si>
  <si>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</si>
  <si>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</si>
  <si>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</si>
  <si>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</si>
  <si>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</si>
  <si>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</si>
  <si>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</si>
  <si>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</si>
  <si>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</si>
  <si>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</si>
  <si>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</si>
  <si>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</si>
  <si>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</si>
  <si>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</si>
  <si>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</si>
  <si>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</si>
  <si>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</si>
  <si>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</si>
  <si>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</si>
  <si>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</si>
  <si>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</si>
  <si>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</si>
  <si>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</si>
  <si>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</si>
  <si>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</si>
  <si>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</si>
  <si>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</si>
  <si>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</si>
  <si>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</si>
  <si>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</si>
  <si>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</si>
  <si>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</si>
  <si>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</si>
  <si>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</si>
  <si>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</si>
  <si>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</si>
  <si>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</si>
  <si>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</si>
  <si>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</si>
  <si>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</si>
  <si>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</si>
  <si>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</si>
  <si>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</si>
  <si>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</si>
  <si>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</si>
  <si>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</si>
  <si>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</si>
  <si>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</si>
  <si>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</si>
  <si>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</si>
  <si>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</si>
  <si>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</si>
  <si>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</si>
  <si>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</si>
  <si>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</si>
  <si>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</si>
  <si>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</si>
  <si>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</si>
  <si>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</si>
  <si>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</si>
  <si>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</si>
  <si>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</si>
  <si>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</si>
  <si>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</si>
  <si>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</si>
  <si>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</si>
  <si>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</si>
  <si>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</si>
  <si>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</si>
  <si>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</si>
  <si>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</si>
  <si>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</si>
  <si>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</si>
  <si>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</si>
  <si>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</si>
  <si>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</si>
  <si>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</si>
  <si>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</si>
  <si>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</si>
  <si>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</si>
  <si>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</si>
  <si>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</si>
  <si>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</si>
  <si>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</si>
  <si>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</si>
  <si>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</si>
  <si>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</si>
  <si>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</si>
  <si>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</si>
  <si>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</si>
  <si>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</si>
  <si>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</si>
  <si>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</si>
  <si>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</si>
  <si>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</si>
  <si>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</si>
  <si>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</si>
  <si>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</si>
  <si>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</si>
  <si>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</si>
  <si>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</si>
  <si>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</si>
  <si>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</si>
  <si>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</si>
  <si>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</si>
  <si>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</si>
  <si>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</si>
  <si>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</si>
  <si>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</si>
  <si>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</si>
  <si>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</si>
  <si>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</si>
  <si>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</si>
  <si>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</si>
  <si>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</si>
  <si>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</si>
  <si>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</si>
  <si>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</si>
  <si>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</si>
  <si>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</si>
  <si>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</si>
  <si>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</si>
  <si>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</si>
  <si>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</si>
  <si>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</si>
  <si>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</si>
  <si>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</si>
  <si>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</si>
  <si>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</si>
  <si>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</si>
  <si>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</si>
  <si>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</si>
  <si>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</si>
  <si>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</si>
  <si>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</si>
  <si>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</si>
  <si>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</si>
  <si>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</si>
  <si>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</si>
  <si>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</si>
  <si>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</si>
  <si>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</si>
  <si>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</si>
  <si>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</si>
  <si>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</si>
  <si>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</si>
  <si>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</si>
  <si>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</si>
  <si>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</si>
  <si>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</si>
  <si>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</si>
  <si>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</si>
  <si>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</si>
  <si>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</si>
  <si>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</si>
  <si>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</si>
  <si>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</si>
  <si>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</si>
  <si>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</si>
  <si>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</si>
  <si>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</si>
  <si>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</si>
  <si>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</si>
  <si>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</si>
  <si>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</si>
  <si>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</si>
  <si>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</si>
  <si>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</si>
  <si>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</si>
  <si>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</si>
  <si>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</si>
  <si>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</si>
  <si>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</si>
  <si>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</si>
  <si>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</si>
  <si>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</si>
  <si>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</si>
  <si>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</si>
  <si>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</si>
  <si>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</si>
  <si>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</si>
  <si>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</si>
  <si>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</si>
  <si>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</si>
  <si>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</si>
  <si>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</si>
  <si>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</si>
  <si>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</si>
  <si>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</si>
  <si>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</si>
  <si>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</si>
  <si>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</si>
  <si>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</si>
  <si>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</si>
  <si>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</si>
  <si>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</si>
  <si>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</si>
  <si>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</si>
  <si>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</si>
  <si>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</si>
  <si>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</si>
  <si>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</si>
  <si>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</si>
  <si>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</si>
  <si>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</si>
  <si>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</si>
  <si>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</si>
  <si>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</si>
  <si>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</si>
  <si>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</si>
  <si>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</si>
  <si>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</si>
  <si>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</si>
  <si>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</si>
  <si>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</si>
  <si>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</si>
  <si>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</si>
  <si>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</si>
  <si>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</si>
  <si>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</si>
  <si>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</si>
  <si>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</si>
  <si>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</si>
  <si>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</si>
  <si>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</si>
  <si>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</si>
  <si>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</si>
  <si>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</si>
  <si>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</si>
  <si>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</si>
  <si>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</si>
  <si>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</si>
  <si>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</si>
  <si>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</si>
  <si>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</si>
  <si>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</si>
  <si>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</si>
  <si>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</si>
  <si>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</si>
  <si>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</si>
  <si>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</si>
  <si>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</si>
  <si>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</si>
  <si>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</si>
  <si>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</si>
  <si>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</si>
  <si>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</si>
  <si>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</si>
  <si>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</si>
  <si>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</si>
  <si>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</si>
  <si>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</si>
  <si>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</si>
  <si>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</si>
  <si>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</si>
  <si>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</si>
  <si>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</si>
  <si>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</si>
  <si>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</si>
  <si>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</si>
  <si>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</si>
  <si>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</si>
  <si>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</si>
  <si>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</si>
  <si>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</si>
  <si>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</si>
  <si>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</si>
  <si>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</si>
  <si>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</si>
  <si>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</si>
  <si>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</si>
  <si>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</si>
  <si>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</si>
  <si>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</si>
  <si>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</si>
  <si>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</si>
  <si>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</si>
  <si>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</si>
  <si>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</si>
  <si>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</si>
  <si>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</si>
  <si>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</si>
  <si>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</si>
  <si>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</si>
  <si>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</si>
  <si>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</si>
  <si>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</si>
  <si>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</si>
  <si>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</si>
  <si>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</si>
  <si>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</si>
  <si>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</si>
  <si>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</si>
  <si>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</si>
  <si>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</si>
  <si>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</si>
  <si>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</si>
  <si>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</si>
  <si>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</si>
  <si>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</si>
  <si>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</si>
  <si>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</si>
  <si>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</si>
  <si>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</si>
  <si>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</si>
  <si>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</si>
  <si>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</si>
  <si>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</si>
  <si>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</si>
  <si>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</si>
  <si>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</si>
  <si>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</si>
  <si>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</si>
  <si>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</si>
  <si>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</si>
  <si>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</si>
  <si>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</si>
  <si>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</si>
  <si>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</si>
  <si>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</si>
  <si>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</si>
  <si>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</si>
  <si>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</si>
  <si>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</si>
  <si>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</si>
  <si>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</si>
  <si>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</si>
  <si>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</si>
  <si>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</si>
  <si>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</si>
  <si>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</si>
  <si>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</si>
  <si>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</si>
  <si>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</si>
  <si>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</si>
  <si>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</si>
  <si>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</si>
  <si>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</si>
  <si>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</si>
  <si>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</si>
  <si>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</si>
  <si>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</si>
  <si>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</si>
  <si>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</si>
  <si>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</si>
  <si>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</si>
  <si>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</si>
  <si>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</si>
  <si>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</si>
  <si>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</si>
  <si>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</si>
  <si>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</si>
  <si>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</si>
  <si>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</si>
  <si>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</si>
  <si>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</si>
  <si>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</si>
  <si>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</si>
  <si>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</si>
  <si>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</si>
  <si>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</si>
  <si>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</si>
  <si>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</si>
  <si>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</si>
  <si>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</si>
  <si>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</si>
  <si>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</si>
  <si>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</si>
  <si>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</si>
  <si>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</si>
  <si>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</si>
  <si>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</si>
  <si>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</si>
  <si>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</si>
  <si>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</si>
  <si>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</si>
  <si>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</si>
  <si>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</si>
  <si>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</si>
  <si>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</si>
  <si>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</si>
  <si>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</si>
  <si>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</si>
  <si>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</si>
  <si>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</si>
  <si>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</si>
  <si>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</si>
  <si>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</si>
  <si>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</si>
  <si>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</si>
  <si>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</si>
  <si>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</si>
  <si>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</si>
  <si>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</si>
  <si>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</si>
  <si>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</si>
  <si>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</si>
  <si>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</si>
  <si>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</si>
  <si>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</si>
  <si>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</si>
  <si>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</si>
  <si>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</si>
  <si>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</si>
  <si>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</si>
  <si>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</si>
  <si>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</si>
  <si>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</si>
  <si>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</si>
  <si>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</si>
  <si>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</si>
  <si>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</si>
  <si>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</si>
  <si>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</si>
  <si>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</si>
  <si>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</si>
  <si>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</si>
  <si>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</si>
  <si>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</si>
  <si>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</si>
  <si>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</si>
  <si>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</si>
  <si>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</si>
  <si>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</si>
  <si>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</si>
  <si>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</si>
  <si>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</si>
  <si>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</si>
  <si>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</si>
  <si>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</si>
  <si>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</si>
  <si>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</si>
  <si>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</si>
  <si>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</si>
  <si>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</si>
  <si>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</si>
  <si>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</si>
  <si>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</si>
  <si>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</si>
  <si>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</si>
  <si>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</si>
  <si>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</si>
  <si>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</si>
  <si>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</si>
  <si>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</si>
  <si>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</si>
  <si>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</si>
  <si>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</si>
  <si>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</si>
  <si>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</si>
  <si>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</si>
  <si>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</si>
  <si>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</si>
  <si>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</si>
  <si>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</si>
  <si>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</si>
  <si>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</si>
  <si>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</si>
  <si>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</si>
  <si>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</si>
  <si>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</si>
  <si>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</si>
  <si>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</si>
  <si>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</si>
  <si>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</si>
  <si>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</si>
  <si>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</si>
  <si>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</si>
  <si>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</si>
  <si>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</si>
  <si>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</si>
  <si>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</si>
  <si>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</si>
  <si>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</si>
  <si>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</si>
  <si>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</si>
  <si>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</si>
  <si>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</si>
  <si>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</si>
  <si>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</si>
  <si>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</si>
  <si>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</si>
  <si>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</si>
  <si>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</si>
  <si>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</si>
  <si>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</si>
  <si>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</si>
  <si>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</si>
  <si>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</si>
  <si>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</si>
  <si>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</si>
  <si>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</si>
  <si>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</si>
  <si>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</si>
  <si>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</si>
  <si>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</si>
  <si>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</si>
  <si>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</si>
  <si>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</si>
  <si>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</si>
  <si>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</si>
  <si>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</si>
  <si>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</si>
  <si>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</si>
  <si>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</si>
  <si>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</si>
  <si>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</si>
  <si>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</si>
  <si>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</si>
  <si>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</si>
  <si>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</si>
  <si>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</si>
  <si>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</si>
  <si>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</si>
  <si>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</si>
  <si>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</si>
  <si>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</si>
  <si>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</si>
  <si>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</si>
  <si>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</si>
  <si>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</si>
  <si>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</si>
  <si>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</si>
  <si>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</si>
  <si>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</si>
  <si>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</si>
  <si>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</si>
  <si>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</si>
  <si>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</si>
  <si>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</si>
  <si>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</si>
  <si>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</si>
  <si>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</si>
  <si>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</si>
  <si>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</si>
  <si>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</si>
  <si>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</si>
  <si>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</si>
  <si>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</si>
  <si>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</si>
  <si>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</si>
  <si>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</si>
  <si>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</si>
  <si>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</si>
  <si>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</si>
  <si>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</si>
  <si>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</si>
  <si>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</si>
  <si>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</si>
  <si>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</si>
  <si>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</si>
  <si>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</si>
  <si>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</si>
  <si>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</si>
  <si>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</si>
  <si>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</si>
  <si>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</si>
  <si>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</si>
  <si>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</si>
  <si>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</si>
  <si>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</si>
  <si>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</si>
  <si>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</si>
  <si>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</si>
  <si>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</si>
  <si>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</si>
  <si>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</si>
  <si>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</si>
  <si>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</si>
  <si>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</si>
  <si>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</si>
  <si>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</si>
  <si>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</si>
  <si>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</si>
  <si>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</si>
  <si>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</si>
  <si>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</si>
  <si>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</si>
  <si>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</si>
  <si>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</si>
  <si>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</si>
  <si>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</si>
  <si>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</si>
  <si>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</si>
  <si>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</si>
  <si>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</si>
  <si>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</si>
  <si>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</si>
  <si>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</si>
  <si>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</si>
  <si>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</si>
  <si>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</si>
  <si>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</si>
  <si>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</si>
  <si>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</si>
  <si>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</si>
  <si>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</si>
  <si>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</si>
  <si>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</si>
  <si>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</si>
  <si>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</si>
  <si>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</si>
  <si>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</si>
  <si>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</si>
  <si>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</si>
  <si>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</si>
  <si>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</si>
  <si>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</si>
  <si>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</si>
  <si>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</si>
  <si>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</si>
  <si>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</si>
  <si>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</si>
  <si>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</si>
  <si>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</si>
  <si>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</si>
  <si>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</si>
  <si>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</si>
  <si>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</si>
  <si>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</si>
  <si>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</si>
  <si>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</si>
  <si>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</si>
  <si>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</si>
  <si>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</si>
  <si>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</si>
  <si>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</si>
  <si>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</si>
  <si>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</si>
  <si>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</si>
  <si>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</si>
  <si>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</si>
  <si>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</si>
  <si>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</si>
  <si>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</si>
  <si>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</si>
  <si>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</si>
  <si>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</si>
  <si>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</si>
  <si>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</si>
  <si>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</si>
  <si>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</si>
  <si>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</si>
  <si>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</si>
  <si>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</si>
  <si>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</si>
  <si>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</si>
  <si>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</si>
  <si>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</si>
  <si>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</si>
  <si>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</si>
  <si>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</si>
  <si>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</si>
  <si>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</si>
  <si>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</si>
  <si>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</si>
  <si>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</si>
  <si>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</si>
  <si>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</si>
  <si>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</si>
  <si>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</si>
  <si>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</si>
  <si>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</si>
  <si>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</si>
  <si>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</si>
  <si>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</si>
  <si>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</si>
  <si>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</si>
  <si>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</si>
  <si>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</si>
  <si>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</si>
  <si>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</si>
  <si>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</si>
  <si>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</si>
  <si>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</si>
  <si>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</si>
  <si>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</si>
  <si>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</si>
  <si>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</si>
  <si>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</si>
  <si>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</si>
  <si>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</si>
  <si>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</si>
  <si>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</si>
  <si>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</si>
  <si>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</si>
  <si>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</si>
  <si>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</si>
  <si>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</si>
  <si>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</si>
  <si>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</si>
  <si>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</si>
  <si>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</si>
  <si>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</si>
  <si>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</si>
  <si>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</si>
  <si>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</si>
  <si>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</si>
  <si>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</si>
  <si>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</si>
  <si>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</si>
  <si>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</si>
  <si>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</si>
  <si>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</si>
  <si>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</si>
  <si>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</si>
  <si>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</si>
  <si>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</si>
  <si>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</si>
  <si>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</si>
  <si>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</si>
  <si>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</si>
  <si>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</si>
  <si>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</si>
  <si>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</si>
  <si>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</si>
  <si>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</si>
  <si>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</si>
  <si>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</si>
  <si>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</si>
  <si>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</si>
  <si>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</si>
  <si>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</si>
  <si>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</si>
  <si>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</si>
  <si>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</si>
  <si>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</si>
  <si>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</si>
  <si>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</si>
  <si>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</si>
  <si>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</si>
  <si>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</si>
  <si>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</si>
  <si>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</si>
  <si>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</si>
  <si>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</si>
  <si>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</si>
  <si>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</si>
  <si>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</si>
  <si>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</si>
  <si>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</si>
  <si>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</si>
  <si>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</si>
  <si>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</si>
  <si>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</si>
  <si>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</si>
  <si>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</si>
  <si>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</si>
  <si>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</si>
  <si>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</si>
  <si>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</si>
  <si>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</si>
  <si>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</si>
  <si>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</si>
  <si>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</si>
  <si>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</si>
  <si>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</si>
  <si>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</si>
  <si>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</si>
  <si>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</si>
  <si>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</si>
  <si>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</si>
  <si>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</si>
  <si>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</si>
  <si>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</si>
  <si>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</si>
  <si>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</si>
  <si>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</si>
  <si>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</si>
  <si>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</si>
  <si>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</si>
  <si>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</si>
  <si>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</si>
  <si>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</si>
  <si>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</si>
  <si>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</si>
  <si>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</si>
  <si>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</si>
  <si>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</si>
  <si>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</si>
  <si>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</si>
  <si>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</si>
  <si>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</si>
  <si>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</si>
  <si>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</si>
  <si>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</si>
  <si>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</si>
  <si>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</si>
  <si>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</si>
  <si>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</si>
  <si>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</si>
  <si>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</si>
  <si>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</si>
  <si>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</si>
  <si>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</si>
  <si>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</si>
  <si>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</si>
  <si>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</si>
  <si>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</si>
  <si>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</si>
  <si>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</si>
  <si>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</si>
  <si>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</si>
  <si>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</si>
  <si>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</si>
  <si>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</si>
  <si>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</si>
  <si>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</si>
  <si>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</si>
  <si>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</si>
  <si>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</si>
  <si>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</si>
  <si>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</si>
  <si>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</si>
  <si>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</si>
  <si>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</si>
  <si>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</si>
  <si>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</si>
  <si>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</si>
  <si>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</si>
  <si>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</si>
  <si>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</si>
  <si>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</si>
  <si>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</si>
  <si>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</si>
  <si>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</si>
  <si>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</si>
  <si>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</si>
  <si>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</si>
  <si>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</si>
  <si>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</si>
  <si>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</si>
  <si>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</si>
  <si>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</si>
  <si>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</si>
  <si>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</si>
  <si>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</si>
  <si>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</si>
  <si>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</si>
  <si>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</si>
  <si>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</si>
  <si>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</si>
  <si>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</si>
  <si>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</si>
  <si>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</si>
  <si>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</si>
  <si>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</si>
  <si>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</si>
  <si>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</si>
  <si>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</si>
  <si>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</si>
  <si>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</si>
  <si>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</si>
  <si>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</si>
  <si>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</si>
  <si>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</si>
  <si>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</si>
  <si>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</si>
  <si>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</si>
  <si>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</si>
  <si>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</si>
  <si>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</si>
  <si>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</si>
  <si>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</si>
  <si>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</si>
  <si>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</si>
  <si>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</si>
  <si>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</si>
  <si>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</si>
  <si>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</si>
  <si>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</si>
  <si>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</si>
  <si>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</si>
  <si>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</si>
  <si>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</si>
  <si>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</si>
  <si>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</si>
  <si>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</si>
  <si>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</si>
  <si>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</si>
  <si>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</si>
  <si>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</si>
  <si>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</si>
  <si>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</si>
  <si>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</si>
  <si>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</si>
  <si>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</si>
  <si>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</si>
  <si>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</si>
  <si>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</si>
  <si>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</si>
  <si>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</si>
  <si>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</si>
  <si>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</si>
  <si>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</si>
  <si>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</si>
  <si>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</si>
  <si>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</si>
  <si>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</si>
  <si>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</si>
  <si>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</si>
  <si>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</si>
  <si>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</si>
  <si>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</si>
  <si>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</si>
  <si>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</si>
  <si>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</si>
  <si>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</si>
  <si>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</si>
  <si>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</si>
  <si>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</si>
  <si>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</si>
  <si>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</si>
  <si>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</si>
  <si>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</si>
  <si>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</si>
  <si>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</si>
  <si>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</si>
  <si>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</si>
  <si>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</si>
  <si>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</si>
  <si>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</si>
  <si>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</si>
  <si>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</si>
  <si>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</si>
  <si>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</si>
  <si>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</si>
  <si>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</si>
  <si>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</si>
  <si>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</si>
  <si>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</si>
  <si>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</si>
  <si>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</si>
  <si>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</si>
  <si>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</si>
  <si>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</si>
  <si>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</si>
  <si>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</si>
  <si>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</si>
  <si>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</si>
  <si>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</si>
  <si>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</si>
  <si>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</si>
  <si>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</si>
  <si>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</si>
  <si>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</si>
  <si>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</si>
  <si>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</si>
  <si>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</si>
  <si>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</si>
  <si>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</si>
  <si>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</si>
  <si>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</si>
  <si>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</si>
  <si>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</si>
  <si>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</si>
  <si>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</si>
  <si>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</si>
  <si>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</si>
  <si>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</si>
  <si>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</si>
  <si>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</si>
  <si>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</si>
  <si>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</si>
  <si>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</si>
  <si>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</si>
  <si>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</si>
  <si>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</si>
  <si>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</si>
  <si>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</si>
  <si>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</si>
  <si>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</si>
  <si>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</si>
  <si>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</si>
  <si>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</si>
  <si>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</si>
  <si>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</si>
  <si>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</si>
  <si>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</si>
  <si>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</si>
  <si>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</si>
  <si>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</si>
  <si>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</si>
  <si>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</si>
  <si>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</si>
  <si>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</si>
  <si>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</si>
  <si>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</si>
  <si>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</si>
  <si>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</si>
  <si>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</si>
  <si>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</si>
  <si>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</si>
  <si>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</si>
  <si>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</si>
  <si>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</si>
  <si>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</si>
  <si>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</si>
  <si>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</si>
  <si>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</si>
  <si>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</si>
  <si>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</si>
  <si>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</si>
  <si>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</si>
  <si>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</si>
  <si>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</si>
  <si>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</si>
  <si>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</si>
  <si>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</si>
  <si>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</si>
  <si>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</si>
  <si>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</si>
  <si>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</si>
  <si>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</si>
  <si>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</si>
  <si>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</si>
  <si>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</si>
  <si>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</si>
  <si>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</si>
  <si>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</si>
  <si>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</si>
  <si>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</si>
  <si>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</si>
  <si>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</si>
  <si>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</si>
  <si>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</si>
  <si>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</si>
  <si>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</si>
  <si>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</si>
  <si>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</si>
  <si>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</si>
  <si>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</si>
  <si>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</si>
  <si>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</si>
  <si>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</si>
  <si>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</si>
  <si>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</si>
  <si>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</si>
  <si>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</si>
  <si>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</si>
  <si>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</si>
  <si>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</si>
  <si>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</si>
  <si>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</si>
  <si>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</si>
  <si>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</si>
  <si>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</si>
  <si>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</si>
  <si>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</si>
  <si>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</si>
  <si>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</si>
  <si>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</si>
  <si>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</si>
  <si>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</si>
  <si>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</si>
  <si>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</si>
  <si>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</si>
  <si>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</si>
  <si>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</si>
  <si>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</si>
  <si>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</si>
  <si>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</si>
  <si>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</si>
  <si>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</si>
  <si>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</si>
  <si>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</si>
  <si>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</si>
  <si>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</si>
  <si>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</si>
  <si>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</si>
  <si>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</si>
  <si>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</si>
  <si>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</si>
  <si>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</si>
  <si>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</si>
  <si>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</si>
  <si>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</si>
  <si>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</si>
  <si>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</si>
  <si>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</si>
  <si>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</si>
  <si>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</si>
  <si>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</si>
  <si>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</si>
  <si>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</si>
  <si>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</si>
  <si>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</si>
  <si>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</si>
  <si>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</si>
  <si>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</si>
  <si>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</si>
  <si>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</si>
  <si>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</si>
  <si>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</si>
  <si>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</si>
  <si>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</si>
  <si>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</si>
  <si>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</si>
  <si>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</si>
  <si>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</si>
  <si>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</si>
  <si>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</si>
  <si>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</si>
  <si>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</si>
  <si>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</si>
  <si>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</si>
  <si>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</si>
  <si>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</si>
  <si>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</si>
  <si>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</si>
  <si>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</si>
  <si>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</si>
  <si>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</si>
  <si>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</si>
  <si>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</si>
  <si>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</si>
  <si>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</si>
  <si>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</si>
  <si>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</si>
  <si>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</si>
  <si>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</si>
  <si>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</si>
  <si>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</si>
  <si>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</si>
  <si>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</si>
  <si>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</si>
  <si>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</si>
  <si>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</si>
  <si>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</si>
  <si>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</si>
  <si>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</si>
  <si>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</si>
  <si>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</si>
  <si>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</si>
  <si>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</si>
  <si>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</si>
  <si>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</si>
  <si>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</si>
  <si>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</si>
  <si>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</si>
  <si>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</si>
  <si>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</si>
  <si>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</si>
  <si>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</si>
  <si>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</si>
  <si>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</si>
  <si>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</si>
  <si>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</si>
  <si>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</si>
  <si>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</si>
  <si>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</si>
  <si>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</si>
  <si>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</si>
  <si>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</si>
  <si>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</si>
  <si>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</si>
  <si>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</si>
  <si>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</si>
  <si>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</si>
  <si>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</si>
  <si>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</si>
  <si>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</si>
  <si>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</si>
  <si>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</si>
  <si>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</si>
  <si>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</si>
  <si>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</si>
  <si>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</si>
  <si>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</si>
  <si>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</si>
  <si>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</si>
  <si>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</si>
  <si>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</si>
  <si>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</si>
  <si>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</si>
  <si>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</si>
  <si>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</si>
  <si>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</si>
  <si>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</si>
  <si>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</si>
  <si>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</si>
  <si>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</si>
  <si>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</si>
  <si>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</si>
  <si>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</si>
  <si>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</si>
  <si>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</si>
  <si>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</si>
  <si>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</si>
  <si>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</si>
  <si>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</si>
  <si>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</si>
  <si>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</si>
  <si>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</si>
  <si>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</si>
  <si>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</si>
  <si>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</si>
  <si>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</si>
  <si>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</si>
  <si>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</si>
  <si>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</si>
  <si>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</si>
  <si>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</si>
  <si>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</si>
  <si>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</si>
  <si>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</si>
  <si>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</si>
  <si>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</si>
  <si>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</si>
  <si>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</si>
  <si>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</si>
  <si>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</si>
  <si>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</si>
  <si>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</si>
  <si>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</si>
  <si>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</si>
  <si>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</si>
  <si>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</si>
  <si>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</si>
  <si>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</si>
  <si>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</si>
  <si>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</si>
  <si>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</si>
  <si>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</si>
  <si>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</si>
  <si>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</si>
  <si>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</si>
  <si>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</si>
  <si>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</si>
  <si>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</si>
  <si>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</si>
  <si>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</si>
  <si>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</si>
  <si>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</si>
  <si>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</si>
  <si>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</si>
  <si>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</si>
  <si>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</si>
  <si>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</si>
  <si>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</si>
  <si>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</si>
  <si>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</si>
  <si>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</si>
  <si>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</si>
  <si>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</si>
  <si>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</si>
  <si>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</si>
  <si>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</si>
  <si>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</si>
  <si>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</si>
  <si>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</si>
  <si>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</si>
  <si>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</si>
  <si>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</si>
  <si>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</si>
  <si>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</si>
  <si>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</si>
  <si>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</si>
  <si>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</si>
  <si>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</si>
  <si>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</si>
  <si>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</si>
  <si>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</si>
  <si>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</si>
  <si>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</si>
  <si>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</si>
  <si>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</si>
  <si>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</si>
  <si>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</si>
  <si>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</si>
  <si>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</si>
  <si>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</si>
  <si>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</si>
  <si>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</si>
  <si>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</si>
  <si>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</si>
  <si>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</si>
  <si>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</si>
  <si>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</si>
  <si>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</si>
  <si>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</si>
  <si>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</si>
  <si>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</si>
  <si>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</si>
  <si>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</si>
  <si>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</si>
  <si>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</si>
  <si>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</si>
  <si>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</si>
  <si>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</si>
  <si>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</si>
  <si>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</si>
  <si>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</si>
  <si>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</si>
  <si>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</si>
  <si>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</si>
  <si>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</si>
  <si>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</si>
  <si>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</si>
  <si>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</si>
  <si>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</si>
  <si>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</si>
  <si>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</si>
  <si>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</si>
  <si>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</si>
  <si>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</si>
  <si>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</si>
  <si>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</si>
  <si>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</si>
  <si>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</si>
  <si>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</si>
  <si>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</si>
  <si>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</si>
  <si>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</si>
  <si>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</si>
  <si>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</si>
  <si>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</si>
  <si>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</si>
  <si>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</si>
  <si>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</si>
  <si>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</si>
  <si>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</si>
  <si>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</si>
  <si>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</si>
  <si>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</si>
  <si>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</si>
  <si>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</si>
  <si>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</si>
  <si>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</si>
  <si>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</si>
  <si>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</si>
  <si>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</si>
  <si>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</si>
  <si>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</si>
  <si>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</si>
  <si>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</si>
  <si>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</si>
  <si>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</si>
  <si>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</si>
  <si>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</si>
  <si>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</si>
  <si>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</si>
  <si>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</si>
  <si>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</si>
  <si>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</si>
  <si>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</si>
  <si>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</si>
  <si>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</si>
  <si>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</si>
  <si>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</si>
  <si>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</si>
  <si>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</si>
  <si>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</si>
  <si>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</si>
  <si>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</si>
  <si>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</si>
  <si>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</si>
  <si>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</si>
  <si>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</si>
  <si>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</si>
  <si>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</si>
  <si>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</si>
  <si>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</si>
  <si>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</si>
  <si>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</si>
  <si>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</si>
  <si>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</si>
  <si>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</si>
  <si>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</si>
  <si>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</si>
  <si>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</si>
  <si>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</si>
  <si>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</si>
  <si>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</si>
  <si>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</si>
  <si>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</si>
  <si>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</si>
  <si>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</si>
  <si>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</si>
  <si>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</si>
  <si>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</si>
  <si>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</si>
  <si>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</si>
  <si>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</si>
  <si>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</si>
  <si>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</si>
  <si>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</si>
  <si>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</si>
  <si>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</si>
  <si>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</si>
  <si>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</si>
  <si>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</si>
  <si>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</si>
  <si>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</si>
  <si>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</si>
  <si>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</si>
  <si>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</si>
  <si>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</si>
  <si>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</si>
  <si>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</si>
  <si>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</si>
  <si>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</si>
  <si>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</si>
  <si>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</si>
  <si>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</si>
  <si>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</si>
  <si>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</si>
  <si>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</si>
  <si>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</si>
  <si>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</si>
  <si>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</si>
  <si>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</si>
  <si>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</si>
  <si>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</si>
  <si>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</si>
  <si>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</si>
  <si>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</si>
  <si>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</si>
  <si>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</si>
  <si>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</si>
  <si>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</si>
  <si>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</si>
  <si>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</si>
  <si>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</si>
  <si>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</si>
  <si>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</si>
  <si>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</si>
  <si>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</si>
  <si>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</si>
  <si>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</si>
  <si>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</si>
  <si>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</si>
  <si>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</si>
  <si>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</si>
  <si>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</si>
  <si>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</si>
  <si>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</si>
  <si>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</si>
  <si>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</si>
  <si>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</si>
  <si>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</si>
  <si>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</si>
  <si>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</si>
  <si>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</si>
  <si>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</si>
  <si>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</si>
  <si>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</si>
  <si>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</si>
  <si>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</si>
  <si>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</si>
  <si>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</si>
  <si>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</si>
  <si>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</si>
  <si>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</si>
  <si>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</si>
  <si>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</si>
  <si>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</si>
  <si>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</si>
  <si>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</si>
  <si>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</si>
  <si>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</si>
  <si>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</si>
  <si>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</si>
  <si>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</si>
  <si>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</si>
  <si>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</si>
  <si>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</si>
  <si>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</si>
  <si>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</si>
  <si>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</si>
  <si>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</si>
  <si>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</si>
  <si>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</si>
  <si>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</si>
  <si>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</si>
  <si>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</si>
  <si>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</si>
  <si>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</si>
  <si>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</si>
  <si>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</si>
  <si>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</si>
  <si>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</si>
  <si>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</si>
  <si>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</si>
  <si>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</si>
  <si>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</si>
  <si>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</si>
  <si>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</si>
  <si>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</si>
  <si>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</si>
  <si>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</si>
  <si>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</si>
  <si>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</si>
  <si>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</si>
  <si>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</si>
  <si>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</si>
  <si>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</si>
  <si>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</si>
  <si>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</si>
  <si>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</si>
  <si>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</si>
  <si>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</si>
  <si>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</si>
  <si>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</si>
  <si>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</si>
  <si>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</si>
  <si>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</si>
  <si>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</si>
  <si>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</si>
  <si>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</si>
  <si>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</si>
  <si>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</si>
  <si>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</si>
  <si>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</si>
  <si>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</si>
  <si>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</si>
  <si>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</si>
  <si>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</si>
  <si>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</si>
  <si>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</si>
  <si>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</si>
  <si>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</si>
  <si>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</si>
  <si>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</si>
  <si>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</si>
  <si>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</si>
  <si>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</si>
  <si>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</si>
  <si>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</si>
  <si>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</si>
  <si>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</si>
  <si>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</si>
  <si>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</si>
  <si>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</si>
  <si>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</si>
  <si>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</si>
  <si>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</si>
  <si>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</si>
  <si>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</si>
  <si>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</si>
  <si>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</si>
  <si>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</si>
  <si>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</si>
  <si>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</si>
  <si>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</si>
  <si>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</si>
  <si>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</si>
  <si>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</si>
  <si>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</si>
  <si>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</si>
  <si>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</si>
  <si>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</si>
  <si>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</si>
  <si>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</si>
  <si>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</si>
  <si>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</si>
  <si>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</si>
  <si>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</si>
  <si>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</si>
  <si>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</si>
  <si>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</si>
  <si>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</si>
  <si>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</si>
  <si>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</si>
  <si>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</si>
  <si>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</si>
  <si>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</si>
  <si>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</si>
  <si>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</si>
  <si>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</si>
  <si>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</si>
  <si>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</si>
  <si>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</si>
  <si>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</si>
  <si>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</si>
  <si>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</si>
  <si>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</si>
  <si>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</si>
  <si>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</si>
  <si>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</si>
  <si>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</si>
  <si>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</si>
  <si>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</si>
  <si>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</si>
  <si>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</si>
  <si>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</si>
  <si>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</si>
  <si>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</si>
  <si>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</si>
  <si>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</si>
  <si>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</si>
  <si>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</si>
  <si>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</si>
  <si>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</si>
  <si>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</si>
  <si>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</si>
  <si>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</si>
  <si>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</si>
  <si>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</si>
  <si>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</si>
  <si>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</si>
  <si>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</si>
  <si>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</si>
  <si>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</si>
  <si>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</si>
  <si>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</si>
  <si>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</si>
  <si>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</si>
  <si>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</si>
  <si>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</si>
  <si>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</si>
  <si>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</si>
  <si>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</si>
  <si>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</si>
  <si>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</si>
  <si>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</si>
  <si>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</si>
  <si>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</si>
  <si>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</si>
  <si>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</si>
  <si>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</si>
  <si>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</si>
  <si>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</si>
  <si>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</si>
  <si>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</si>
  <si>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</si>
  <si>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</si>
  <si>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</si>
  <si>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</si>
  <si>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</si>
  <si>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</si>
  <si>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</si>
  <si>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</si>
  <si>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</si>
  <si>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</si>
  <si>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</si>
  <si>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</si>
  <si>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</si>
  <si>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</si>
  <si>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</si>
  <si>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</si>
  <si>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</si>
  <si>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</si>
  <si>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</si>
  <si>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</si>
  <si>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</si>
  <si>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</si>
  <si>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</si>
  <si>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</si>
  <si>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</si>
  <si>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</si>
  <si>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</si>
  <si>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</si>
  <si>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</si>
  <si>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</si>
  <si>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</si>
  <si>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</si>
  <si>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</si>
  <si>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</si>
  <si>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</si>
  <si>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</si>
  <si>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</si>
  <si>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</si>
  <si>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</si>
  <si>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</si>
  <si>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</si>
  <si>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</si>
  <si>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</si>
  <si>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</si>
  <si>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</si>
  <si>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</si>
  <si>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</si>
  <si>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</si>
  <si>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</si>
  <si>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</si>
  <si>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</si>
  <si>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</si>
  <si>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</si>
  <si>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</si>
  <si>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</si>
  <si>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</si>
  <si>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</si>
  <si>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</si>
  <si>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</si>
  <si>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</si>
  <si>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</si>
  <si>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</si>
  <si>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</si>
  <si>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</si>
  <si>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</si>
  <si>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</si>
  <si>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</si>
  <si>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</si>
  <si>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</si>
  <si>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</si>
  <si>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</si>
  <si>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</si>
  <si>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</si>
  <si>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</si>
  <si>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</si>
  <si>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</si>
  <si>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</si>
  <si>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</si>
  <si>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</si>
  <si>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</si>
  <si>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</si>
  <si>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</si>
  <si>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</si>
  <si>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</si>
  <si>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</si>
  <si>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</si>
  <si>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</si>
  <si>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</si>
  <si>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</si>
  <si>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</si>
  <si>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</si>
  <si>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</si>
  <si>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</si>
  <si>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</si>
  <si>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</si>
  <si>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</si>
  <si>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</si>
  <si>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</si>
  <si>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</si>
  <si>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</si>
  <si>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</si>
  <si>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</si>
  <si>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</si>
  <si>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</si>
  <si>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</si>
  <si>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</si>
  <si>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</si>
  <si>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</si>
  <si>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</si>
  <si>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</si>
  <si>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</si>
  <si>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</si>
  <si>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</si>
  <si>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</si>
  <si>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</si>
  <si>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</si>
  <si>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</si>
  <si>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</si>
  <si>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</si>
  <si>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</si>
  <si>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</si>
  <si>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</si>
  <si>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</si>
  <si>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</si>
  <si>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</si>
  <si>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</si>
  <si>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</si>
  <si>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</si>
  <si>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</si>
  <si>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</si>
  <si>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</si>
  <si>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</si>
  <si>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</si>
  <si>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</si>
  <si>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</si>
  <si>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</si>
  <si>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</si>
  <si>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</si>
  <si>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</si>
  <si>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</si>
  <si>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</si>
  <si>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</si>
  <si>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</si>
  <si>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</si>
  <si>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</si>
  <si>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</si>
  <si>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</si>
  <si>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</si>
  <si>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</si>
  <si>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</si>
  <si>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</si>
  <si>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</si>
  <si>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</si>
  <si>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</si>
  <si>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</si>
  <si>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</si>
  <si>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</si>
  <si>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</si>
  <si>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</si>
  <si>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</si>
  <si>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</si>
  <si>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</si>
  <si>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</si>
  <si>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</si>
  <si>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</si>
  <si>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</si>
  <si>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</si>
  <si>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</si>
  <si>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</si>
  <si>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</si>
  <si>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</si>
  <si>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</si>
  <si>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</si>
  <si>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</si>
  <si>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</si>
  <si>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</si>
  <si>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</si>
  <si>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</si>
  <si>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</si>
  <si>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</si>
  <si>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</si>
  <si>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</si>
  <si>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</si>
  <si>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</si>
  <si>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</si>
  <si>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</si>
  <si>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</si>
  <si>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</si>
  <si>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</si>
  <si>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</si>
  <si>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</si>
  <si>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</si>
  <si>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</si>
  <si>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</si>
  <si>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</si>
  <si>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</si>
  <si>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</si>
  <si>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</si>
  <si>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</si>
  <si>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</si>
  <si>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</si>
  <si>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</si>
  <si>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</si>
  <si>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</si>
  <si>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</si>
  <si>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</si>
  <si>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</si>
  <si>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</si>
  <si>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</si>
  <si>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</si>
  <si>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</si>
  <si>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</si>
  <si>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</si>
  <si>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</si>
  <si>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</si>
  <si>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</si>
  <si>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</si>
  <si>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</si>
  <si>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</si>
  <si>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</si>
  <si>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</si>
  <si>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</si>
  <si>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</si>
  <si>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</si>
  <si>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</si>
  <si>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</si>
  <si>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</si>
  <si>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</si>
  <si>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</si>
  <si>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</si>
  <si>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</si>
  <si>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</si>
  <si>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</si>
  <si>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</si>
  <si>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</si>
  <si>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</si>
  <si>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</si>
  <si>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</si>
  <si>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</si>
  <si>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</si>
  <si>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</si>
  <si>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</si>
  <si>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</si>
  <si>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</si>
  <si>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</si>
  <si>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</si>
  <si>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</si>
  <si>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</si>
  <si>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</si>
  <si>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</si>
  <si>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</si>
  <si>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</si>
  <si>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</si>
  <si>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</si>
  <si>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</si>
  <si>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</si>
  <si>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</si>
  <si>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</si>
  <si>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</si>
  <si>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</si>
  <si>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</si>
  <si>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</si>
  <si>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</si>
  <si>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</si>
  <si>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</si>
  <si>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</si>
  <si>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</si>
  <si>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</si>
  <si>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</si>
  <si>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</si>
  <si>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</si>
  <si>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</si>
  <si>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</si>
  <si>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</si>
  <si>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</si>
  <si>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</si>
  <si>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</si>
  <si>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</si>
  <si>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</si>
  <si>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</si>
  <si>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</si>
  <si>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</si>
  <si>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</si>
  <si>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</si>
  <si>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</si>
  <si>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</si>
  <si>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</si>
  <si>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</si>
  <si>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</si>
  <si>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</si>
  <si>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</si>
  <si>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</si>
  <si>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</si>
  <si>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</si>
  <si>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</si>
  <si>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</si>
  <si>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</si>
  <si>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</si>
  <si>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</si>
  <si>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</si>
  <si>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</si>
  <si>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</si>
  <si>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</si>
  <si>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</si>
  <si>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</si>
  <si>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</si>
  <si>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</si>
  <si>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</si>
  <si>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</si>
  <si>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</si>
  <si>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</si>
  <si>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</si>
  <si>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</si>
  <si>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</si>
  <si>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</si>
  <si>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</si>
  <si>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</si>
  <si>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</si>
  <si>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</si>
  <si>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</si>
  <si>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</si>
  <si>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</si>
  <si>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</si>
  <si>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</si>
  <si>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</si>
  <si>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</si>
  <si>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</si>
  <si>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</si>
  <si>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</si>
  <si>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</si>
  <si>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</si>
  <si>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</si>
  <si>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</si>
  <si>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</si>
  <si>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</si>
  <si>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</si>
  <si>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</si>
  <si>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</si>
  <si>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</si>
  <si>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</si>
  <si>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</si>
  <si>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</si>
  <si>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</si>
  <si>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</si>
  <si>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</si>
  <si>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</si>
  <si>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</si>
  <si>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</si>
  <si>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</si>
  <si>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</si>
  <si>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</si>
  <si>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</si>
  <si>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</si>
  <si>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</si>
  <si>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</si>
  <si>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</si>
  <si>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</si>
  <si>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</si>
  <si>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</si>
  <si>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</si>
  <si>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</si>
  <si>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</si>
  <si>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</si>
  <si>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</si>
  <si>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</si>
  <si>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</si>
  <si>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</si>
  <si>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</si>
  <si>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</si>
  <si>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</si>
  <si>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</si>
  <si>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</si>
  <si>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</si>
  <si>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</si>
  <si>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</si>
  <si>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</si>
  <si>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</si>
  <si>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</si>
  <si>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</si>
  <si>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</si>
  <si>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</si>
  <si>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</si>
  <si>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</si>
  <si>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</si>
  <si>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</si>
  <si>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</si>
  <si>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</si>
  <si>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</si>
  <si>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</si>
  <si>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</si>
  <si>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</si>
  <si>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</si>
  <si>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</si>
  <si>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</si>
  <si>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</si>
  <si>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</si>
  <si>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</si>
  <si>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</si>
  <si>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</si>
  <si>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</si>
  <si>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</si>
  <si>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</si>
  <si>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</si>
  <si>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</si>
  <si>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</si>
  <si>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</si>
  <si>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</si>
  <si>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</si>
  <si>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</si>
  <si>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</si>
  <si>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</si>
  <si>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</si>
  <si>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</si>
  <si>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</si>
  <si>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</si>
  <si>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</si>
  <si>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</si>
  <si>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</si>
  <si>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</si>
  <si>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</si>
  <si>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</si>
  <si>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</si>
  <si>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</si>
  <si>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</si>
  <si>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</si>
  <si>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</si>
  <si>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</si>
  <si>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</si>
  <si>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</si>
  <si>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</si>
  <si>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</si>
  <si>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</si>
  <si>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</si>
  <si>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</si>
  <si>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</si>
  <si>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</si>
  <si>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</si>
  <si>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</si>
  <si>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</si>
  <si>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</si>
  <si>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</si>
  <si>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</si>
  <si>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</si>
  <si>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</si>
  <si>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</si>
  <si>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</si>
  <si>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</si>
  <si>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</si>
  <si>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</si>
  <si>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</si>
  <si>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</si>
  <si>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</si>
  <si>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</si>
  <si>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</si>
  <si>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</si>
  <si>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</si>
  <si>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</si>
  <si>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</si>
  <si>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</si>
  <si>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</si>
  <si>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</si>
  <si>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</si>
  <si>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</si>
  <si>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</si>
  <si>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</si>
  <si>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</si>
  <si>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</si>
  <si>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</si>
  <si>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</si>
  <si>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</si>
  <si>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</si>
  <si>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</si>
  <si>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</si>
  <si>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</si>
  <si>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</si>
  <si>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</si>
  <si>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</si>
  <si>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</si>
  <si>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</si>
  <si>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</si>
  <si>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</si>
  <si>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</si>
  <si>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</si>
  <si>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</si>
  <si>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</si>
  <si>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</si>
  <si>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</si>
  <si>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</si>
  <si>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</si>
  <si>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</si>
  <si>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</si>
  <si>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</si>
  <si>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</si>
  <si>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</si>
  <si>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</si>
  <si>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</si>
  <si>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</si>
  <si>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</si>
  <si>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</si>
  <si>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</si>
  <si>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</si>
  <si>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</si>
  <si>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</si>
  <si>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</si>
  <si>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</si>
  <si>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</si>
  <si>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</si>
  <si>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</si>
  <si>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</si>
  <si>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</si>
  <si>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</si>
  <si>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</si>
  <si>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</si>
  <si>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</si>
  <si>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</si>
  <si>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</si>
  <si>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</si>
  <si>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</si>
  <si>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</si>
  <si>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</si>
  <si>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</si>
  <si>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</si>
  <si>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</si>
  <si>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</si>
  <si>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</si>
  <si>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</si>
  <si>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</si>
  <si>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</si>
  <si>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</si>
  <si>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</si>
  <si>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</si>
  <si>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</si>
  <si>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</si>
  <si>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</si>
  <si>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</si>
  <si>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</si>
  <si>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</si>
  <si>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</si>
  <si>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</si>
  <si>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</si>
  <si>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</si>
  <si>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</si>
  <si>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</si>
  <si>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</si>
  <si>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</si>
  <si>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</si>
  <si>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</si>
  <si>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</si>
  <si>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</si>
  <si>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</si>
  <si>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</si>
  <si>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</si>
  <si>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</si>
  <si>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</si>
  <si>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</si>
  <si>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</si>
  <si>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</si>
  <si>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</si>
  <si>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</si>
  <si>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</si>
  <si>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</si>
  <si>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</si>
  <si>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</si>
  <si>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</si>
  <si>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</si>
  <si>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</si>
  <si>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</si>
  <si>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</si>
  <si>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</si>
  <si>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</si>
  <si>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</si>
  <si>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</si>
  <si>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</si>
  <si>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</si>
  <si>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</si>
  <si>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</si>
  <si>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</si>
  <si>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</si>
  <si>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</si>
  <si>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</si>
  <si>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</si>
  <si>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</si>
  <si>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</si>
  <si>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</si>
  <si>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</si>
  <si>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</si>
  <si>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</si>
  <si>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</si>
  <si>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</si>
  <si>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</si>
  <si>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</si>
  <si>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</si>
  <si>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</si>
  <si>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</si>
  <si>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</si>
  <si>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</si>
  <si>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</si>
  <si>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</si>
  <si>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</si>
  <si>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</si>
  <si>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</si>
  <si>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</si>
  <si>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</si>
  <si>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</si>
  <si>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</si>
  <si>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</si>
  <si>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</si>
  <si>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</si>
  <si>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</si>
  <si>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</si>
  <si>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</si>
  <si>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</si>
  <si>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</si>
  <si>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</si>
  <si>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</si>
  <si>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</si>
  <si>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</si>
  <si>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</si>
  <si>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</si>
  <si>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</si>
  <si>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</si>
  <si>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</si>
  <si>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</si>
  <si>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</si>
  <si>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</si>
  <si>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</si>
  <si>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</si>
  <si>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</si>
  <si>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</si>
  <si>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</si>
  <si>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</si>
  <si>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</si>
  <si>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</si>
  <si>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</si>
  <si>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</si>
  <si>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</si>
  <si>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</si>
  <si>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</si>
  <si>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</si>
  <si>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</si>
  <si>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</si>
  <si>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</si>
  <si>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</si>
  <si>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</si>
  <si>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</si>
  <si>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</si>
  <si>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</si>
  <si>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</si>
  <si>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</si>
  <si>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</si>
  <si>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</si>
  <si>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</si>
  <si>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</si>
  <si>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</si>
  <si>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</si>
  <si>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</si>
  <si>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</si>
  <si>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</si>
  <si>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</si>
  <si>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</si>
  <si>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</si>
  <si>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</si>
  <si>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</si>
  <si>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</si>
  <si>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</si>
  <si>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</si>
  <si>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</si>
  <si>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</si>
  <si>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</si>
  <si>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</si>
  <si>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</si>
  <si>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</si>
  <si>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</si>
  <si>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</si>
  <si>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</si>
  <si>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</si>
  <si>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</si>
  <si>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</si>
  <si>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</si>
  <si>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</si>
  <si>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</si>
  <si>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</si>
  <si>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</si>
  <si>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</si>
  <si>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</si>
  <si>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</si>
  <si>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</si>
  <si>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</si>
  <si>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</si>
  <si>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</si>
  <si>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</si>
  <si>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</si>
  <si>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</si>
  <si>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</si>
  <si>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</si>
  <si>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</si>
  <si>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</si>
  <si>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</si>
  <si>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</si>
  <si>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</si>
  <si>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</si>
  <si>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</si>
  <si>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</si>
  <si>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</si>
  <si>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</si>
  <si>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</si>
  <si>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</si>
  <si>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</si>
  <si>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</si>
  <si>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</si>
  <si>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</si>
  <si>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</si>
  <si>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</si>
  <si>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</si>
  <si>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</si>
  <si>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</si>
  <si>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</si>
  <si>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</si>
  <si>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</si>
  <si>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</si>
  <si>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</si>
  <si>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</si>
  <si>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</si>
  <si>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</si>
  <si>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</si>
  <si>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</si>
  <si>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</si>
  <si>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</si>
  <si>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</si>
  <si>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</si>
  <si>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</si>
  <si>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</si>
  <si>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</si>
  <si>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</si>
  <si>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</si>
  <si>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</si>
  <si>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</si>
  <si>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</si>
  <si>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</si>
  <si>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</si>
  <si>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</si>
  <si>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</si>
  <si>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</si>
  <si>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</si>
  <si>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</si>
  <si>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</si>
  <si>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</si>
  <si>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</si>
  <si>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</si>
  <si>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</si>
  <si>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</si>
  <si>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</si>
  <si>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</si>
  <si>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</si>
  <si>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</si>
  <si>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</si>
  <si>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</si>
  <si>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</si>
  <si>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</si>
  <si>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</si>
  <si>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</si>
  <si>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</si>
  <si>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</si>
  <si>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</si>
  <si>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</si>
  <si>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</si>
  <si>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</si>
  <si>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</si>
  <si>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</si>
  <si>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</si>
  <si>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</si>
  <si>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</si>
  <si>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</si>
  <si>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</si>
  <si>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</si>
  <si>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</si>
  <si>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</si>
  <si>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</si>
  <si>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</si>
  <si>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</si>
  <si>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</si>
  <si>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</si>
  <si>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</si>
  <si>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</si>
  <si>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</si>
  <si>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</si>
  <si>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</si>
  <si>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</si>
  <si>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</si>
  <si>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</si>
  <si>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</si>
  <si>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</si>
  <si>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</si>
  <si>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</si>
  <si>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</si>
  <si>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</si>
  <si>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</si>
  <si>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</si>
  <si>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</si>
  <si>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</si>
  <si>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</si>
  <si>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</si>
  <si>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</si>
  <si>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</si>
  <si>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</si>
  <si>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</si>
  <si>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</si>
  <si>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</si>
  <si>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</si>
  <si>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</si>
  <si>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</si>
  <si>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</si>
  <si>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</si>
  <si>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</si>
  <si>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</si>
  <si>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</si>
  <si>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</si>
  <si>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</si>
  <si>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</si>
  <si>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</si>
  <si>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</si>
  <si>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</si>
  <si>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</si>
  <si>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</si>
  <si>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</si>
  <si>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</si>
  <si>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</si>
  <si>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</si>
  <si>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</si>
  <si>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</si>
  <si>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</si>
  <si>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</si>
  <si>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</si>
  <si>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</si>
  <si>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</si>
  <si>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</si>
  <si>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</si>
  <si>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</si>
  <si>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</si>
  <si>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</si>
  <si>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</si>
  <si>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</si>
  <si>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</si>
  <si>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</si>
  <si>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</si>
  <si>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</si>
  <si>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</si>
  <si>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</si>
  <si>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</si>
  <si>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</si>
  <si>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</si>
  <si>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</si>
  <si>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</si>
  <si>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</si>
  <si>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</si>
  <si>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</si>
  <si>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</si>
  <si>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</si>
  <si>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</si>
  <si>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</si>
  <si>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</si>
  <si>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</si>
  <si>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</si>
  <si>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</si>
  <si>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</si>
  <si>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</si>
  <si>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</si>
  <si>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</si>
  <si>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</si>
  <si>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</si>
  <si>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</si>
  <si>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</si>
  <si>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</si>
  <si>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</si>
  <si>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</si>
  <si>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</si>
  <si>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</si>
  <si>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</si>
  <si>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</si>
  <si>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</si>
  <si>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</si>
  <si>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</si>
  <si>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</si>
  <si>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</si>
  <si>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</si>
  <si>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</si>
  <si>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</si>
  <si>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</si>
  <si>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</si>
  <si>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</si>
  <si>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</si>
  <si>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</si>
  <si>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</si>
  <si>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</si>
  <si>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</si>
  <si>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</si>
  <si>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</si>
  <si>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</si>
  <si>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</si>
  <si>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</si>
  <si>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</si>
  <si>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</si>
  <si>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</si>
  <si>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</si>
  <si>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</si>
  <si>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</si>
  <si>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</si>
  <si>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</si>
  <si>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</si>
  <si>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</si>
  <si>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</si>
  <si>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</si>
  <si>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</si>
  <si>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</si>
  <si>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</si>
  <si>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</si>
  <si>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</si>
  <si>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</si>
  <si>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</si>
  <si>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</si>
  <si>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</si>
  <si>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</si>
  <si>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</si>
  <si>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</si>
  <si>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</si>
  <si>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</si>
  <si>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</si>
  <si>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</si>
  <si>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</si>
  <si>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</si>
  <si>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</si>
  <si>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</si>
  <si>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</si>
  <si>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</si>
  <si>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</si>
  <si>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</si>
  <si>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</si>
  <si>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</si>
  <si>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</si>
  <si>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</si>
  <si>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</si>
  <si>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</si>
  <si>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</si>
  <si>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</si>
  <si>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</si>
  <si>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</si>
  <si>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</si>
  <si>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</si>
  <si>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</si>
  <si>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</si>
  <si>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</si>
  <si>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</si>
  <si>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</si>
  <si>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</si>
  <si>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</si>
  <si>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</si>
  <si>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</si>
  <si>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</si>
  <si>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</si>
  <si>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</si>
  <si>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</si>
  <si>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</si>
  <si>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</si>
  <si>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</si>
  <si>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</si>
  <si>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</si>
  <si>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</si>
  <si>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</si>
  <si>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</si>
  <si>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</si>
  <si>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</si>
  <si>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</si>
  <si>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</si>
  <si>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</si>
  <si>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</si>
  <si>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</si>
  <si>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</si>
  <si>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</si>
  <si>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</si>
  <si>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</si>
  <si>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</si>
  <si>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</si>
  <si>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</si>
  <si>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</si>
  <si>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</si>
  <si>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</si>
  <si>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</si>
  <si>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</si>
  <si>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</si>
  <si>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</si>
  <si>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</si>
  <si>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</si>
  <si>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</si>
  <si>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</si>
  <si>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</si>
  <si>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</si>
  <si>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</si>
  <si>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</si>
  <si>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</si>
  <si>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</si>
  <si>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</si>
  <si>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</si>
  <si>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</si>
  <si>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</si>
  <si>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</si>
  <si>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</si>
  <si>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</si>
  <si>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</si>
  <si>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</si>
  <si>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</si>
  <si>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</si>
  <si>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</si>
  <si>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</si>
  <si>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</si>
  <si>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</si>
  <si>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</si>
  <si>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</si>
  <si>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</si>
  <si>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</si>
  <si>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</si>
  <si>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</si>
  <si>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</si>
  <si>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</si>
  <si>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</si>
  <si>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</si>
  <si>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</si>
  <si>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</si>
  <si>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</si>
  <si>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</si>
  <si>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</si>
  <si>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</si>
  <si>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</si>
  <si>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</si>
  <si>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</si>
  <si>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</si>
  <si>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</si>
  <si>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</si>
  <si>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</si>
  <si>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</si>
  <si>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</si>
  <si>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</si>
  <si>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</si>
  <si>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</si>
  <si>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</si>
  <si>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</si>
  <si>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</si>
  <si>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</si>
  <si>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</si>
  <si>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</si>
  <si>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</si>
  <si>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</si>
  <si>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</si>
  <si>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</si>
  <si>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</si>
  <si>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</si>
  <si>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</si>
  <si>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</si>
  <si>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</si>
  <si>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</si>
  <si>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</si>
  <si>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</si>
  <si>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</si>
  <si>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</si>
  <si>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</si>
  <si>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</si>
  <si>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</si>
  <si>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</si>
  <si>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</si>
  <si>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</si>
  <si>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</si>
  <si>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</si>
  <si>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</si>
  <si>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</si>
  <si>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</si>
  <si>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</si>
  <si>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</si>
  <si>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</si>
  <si>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</si>
  <si>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</si>
  <si>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</si>
  <si>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</si>
  <si>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</si>
  <si>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</si>
  <si>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</si>
  <si>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</si>
  <si>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</si>
  <si>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</si>
  <si>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</si>
  <si>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</si>
  <si>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</si>
  <si>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</si>
  <si>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</si>
  <si>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</si>
  <si>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</si>
  <si>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</si>
  <si>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</si>
  <si>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</si>
  <si>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</si>
  <si>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</si>
  <si>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</si>
  <si>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</si>
  <si>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</si>
  <si>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</si>
  <si>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</si>
  <si>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</si>
  <si>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</si>
  <si>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</si>
  <si>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</si>
  <si>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</si>
  <si>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</si>
  <si>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</si>
  <si>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</si>
  <si>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</si>
  <si>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</si>
  <si>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</si>
  <si>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</si>
  <si>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</si>
  <si>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</si>
  <si>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</si>
  <si>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</si>
  <si>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</si>
  <si>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</si>
  <si>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</si>
  <si>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</si>
  <si>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</si>
  <si>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</si>
  <si>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</si>
  <si>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</si>
  <si>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</si>
  <si>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</si>
  <si>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</si>
  <si>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</si>
  <si>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</si>
  <si>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</si>
  <si>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</si>
  <si>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</si>
  <si>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</si>
  <si>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</si>
  <si>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</si>
  <si>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</si>
  <si>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</si>
  <si>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</si>
  <si>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</si>
  <si>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</si>
  <si>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</si>
  <si>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</si>
  <si>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</si>
  <si>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</si>
  <si>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</si>
  <si>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</si>
  <si>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</si>
  <si>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</si>
  <si>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</si>
  <si>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</si>
  <si>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</si>
  <si>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</si>
  <si>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</si>
  <si>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</si>
  <si>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</si>
  <si>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</si>
  <si>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</si>
  <si>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</si>
  <si>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</si>
  <si>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</si>
  <si>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</si>
  <si>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</si>
  <si>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</si>
  <si>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</si>
  <si>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</si>
  <si>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</si>
  <si>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</si>
  <si>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</si>
  <si>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</si>
  <si>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</si>
  <si>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</si>
  <si>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</si>
  <si>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</si>
  <si>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</si>
  <si>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</si>
  <si>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</si>
  <si>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</si>
  <si>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</si>
  <si>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</si>
  <si>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</si>
  <si>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</si>
  <si>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</si>
  <si>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</si>
  <si>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</si>
  <si>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</si>
  <si>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</si>
  <si>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</si>
  <si>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</si>
  <si>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</si>
  <si>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</si>
  <si>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</si>
  <si>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</si>
  <si>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</si>
  <si>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</si>
  <si>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</si>
  <si>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</si>
  <si>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</si>
  <si>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</si>
  <si>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</si>
  <si>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</si>
  <si>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</si>
  <si>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</si>
  <si>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</si>
  <si>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</si>
  <si>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</si>
  <si>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</si>
  <si>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</si>
  <si>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</si>
  <si>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</si>
  <si>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</si>
  <si>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</si>
  <si>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</si>
  <si>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</si>
  <si>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</si>
  <si>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</si>
  <si>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</si>
  <si>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</si>
  <si>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</si>
  <si>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</si>
  <si>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</si>
  <si>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</si>
  <si>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</si>
  <si>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</si>
  <si>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</si>
  <si>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</si>
  <si>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</si>
  <si>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</si>
  <si>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</si>
  <si>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</si>
  <si>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</si>
  <si>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</si>
  <si>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</si>
  <si>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</si>
  <si>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</si>
  <si>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</si>
  <si>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</si>
  <si>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</si>
  <si>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</si>
  <si>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</si>
  <si>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</si>
  <si>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</si>
  <si>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</si>
  <si>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</si>
  <si>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</si>
  <si>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</si>
  <si>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</si>
  <si>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</si>
  <si>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</si>
  <si>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</si>
  <si>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</si>
  <si>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</si>
  <si>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</si>
  <si>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</si>
  <si>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</si>
  <si>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</si>
  <si>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</si>
  <si>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</si>
  <si>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</si>
  <si>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</si>
  <si>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</si>
  <si>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</si>
  <si>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</si>
  <si>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</si>
  <si>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</si>
  <si>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</si>
  <si>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</si>
  <si>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</si>
  <si>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</si>
  <si>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</si>
  <si>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</si>
  <si>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</si>
  <si>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</si>
  <si>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</si>
  <si>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</si>
  <si>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</si>
  <si>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</si>
  <si>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</si>
  <si>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</si>
  <si>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</si>
  <si>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</si>
  <si>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</si>
  <si>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</si>
  <si>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</si>
  <si>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</si>
  <si>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</si>
  <si>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</si>
  <si>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</si>
  <si>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</si>
  <si>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</si>
  <si>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</si>
  <si>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</si>
  <si>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</si>
  <si>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</si>
  <si>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</si>
  <si>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</si>
  <si>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</si>
  <si>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</si>
  <si>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</si>
  <si>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</si>
  <si>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</si>
  <si>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</si>
  <si>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</si>
  <si>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</si>
  <si>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</si>
  <si>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</si>
  <si>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</si>
  <si>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</si>
  <si>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</si>
  <si>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</si>
  <si>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</si>
  <si>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</si>
  <si>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</si>
  <si>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</si>
  <si>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</si>
  <si>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</si>
  <si>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</si>
  <si>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</si>
  <si>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</si>
  <si>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</si>
  <si>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</si>
  <si>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</si>
  <si>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</si>
  <si>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</si>
  <si>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</si>
  <si>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</si>
  <si>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</si>
  <si>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</si>
  <si>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</si>
  <si>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</si>
  <si>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</si>
  <si>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</si>
  <si>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</si>
  <si>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</si>
  <si>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</si>
  <si>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</si>
  <si>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</si>
  <si>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</si>
  <si>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</si>
  <si>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</si>
  <si>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</si>
  <si>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</si>
  <si>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</si>
  <si>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</si>
  <si>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</si>
  <si>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</si>
  <si>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</si>
  <si>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</si>
  <si>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</si>
  <si>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</si>
  <si>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</si>
  <si>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</si>
  <si>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</si>
  <si>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</si>
  <si>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</si>
  <si>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</si>
  <si>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</si>
  <si>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</si>
  <si>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</si>
  <si>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</si>
  <si>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</si>
  <si>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</si>
  <si>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</si>
  <si>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</si>
  <si>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</si>
  <si>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</si>
  <si>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</si>
  <si>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</si>
  <si>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</si>
  <si>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</si>
  <si>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</si>
  <si>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</si>
  <si>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</si>
  <si>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</si>
  <si>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</si>
  <si>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</si>
  <si>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</si>
  <si>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</si>
  <si>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</si>
  <si>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</si>
  <si>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</si>
  <si>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</si>
  <si>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</si>
  <si>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</si>
  <si>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</si>
  <si>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</si>
  <si>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</si>
  <si>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</si>
  <si>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</si>
  <si>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</si>
  <si>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</si>
  <si>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</si>
  <si>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</si>
  <si>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</si>
  <si>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</si>
  <si>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</si>
  <si>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</si>
  <si>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</si>
  <si>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</si>
  <si>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</si>
  <si>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</si>
  <si>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</si>
  <si>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</si>
  <si>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</si>
  <si>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</si>
  <si>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</si>
  <si>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</si>
  <si>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</si>
  <si>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</si>
  <si>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</si>
  <si>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</si>
  <si>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</si>
  <si>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</si>
  <si>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</si>
  <si>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</si>
  <si>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</si>
  <si>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</si>
  <si>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</si>
  <si>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</si>
  <si>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</si>
  <si>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</si>
  <si>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</si>
  <si>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</si>
  <si>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</si>
  <si>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</si>
  <si>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</si>
  <si>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</si>
  <si>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</si>
  <si>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</si>
  <si>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</si>
  <si>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</si>
  <si>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</si>
  <si>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</si>
  <si>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</si>
  <si>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</si>
  <si>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</si>
  <si>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</si>
  <si>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</si>
  <si>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</si>
  <si>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</si>
  <si>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</si>
  <si>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</si>
  <si>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</si>
  <si>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</si>
  <si>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</si>
  <si>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</si>
  <si>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</si>
  <si>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</si>
  <si>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</si>
  <si>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</si>
  <si>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</si>
  <si>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</si>
  <si>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</si>
  <si>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</si>
  <si>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</si>
  <si>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</si>
  <si>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</si>
  <si>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</si>
  <si>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</si>
  <si>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</si>
  <si>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</si>
  <si>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</si>
  <si>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</si>
  <si>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</si>
  <si>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</si>
  <si>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</si>
  <si>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</si>
  <si>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</si>
  <si>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</si>
  <si>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</si>
  <si>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</si>
  <si>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</si>
  <si>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</si>
  <si>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</si>
  <si>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</si>
  <si>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</si>
  <si>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</si>
  <si>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</si>
  <si>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</si>
  <si>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</si>
  <si>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</si>
  <si>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</si>
  <si>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</si>
  <si>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</si>
  <si>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</si>
  <si>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</si>
  <si>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</si>
  <si>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</si>
  <si>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</si>
  <si>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</si>
  <si>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</si>
  <si>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</si>
  <si>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</si>
  <si>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</si>
  <si>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</si>
  <si>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</si>
  <si>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</si>
  <si>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</si>
  <si>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</si>
  <si>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</si>
  <si>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</si>
  <si>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</si>
  <si>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</si>
  <si>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</si>
  <si>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</si>
  <si>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</si>
  <si>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</si>
  <si>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</si>
  <si>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</si>
  <si>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</si>
  <si>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</si>
  <si>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</si>
  <si>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</si>
  <si>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</si>
  <si>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</si>
  <si>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</si>
  <si>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</si>
  <si>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</si>
  <si>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</si>
  <si>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</si>
  <si>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</si>
  <si>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</si>
  <si>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</si>
  <si>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</si>
  <si>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</si>
  <si>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</si>
  <si>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</si>
  <si>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</si>
  <si>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</si>
  <si>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</si>
  <si>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</si>
  <si>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</si>
  <si>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</si>
  <si>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</si>
  <si>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</si>
  <si>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</si>
  <si>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</si>
  <si>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</si>
  <si>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</si>
  <si>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</si>
  <si>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</si>
  <si>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</si>
  <si>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</si>
  <si>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</si>
  <si>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</si>
  <si>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</si>
  <si>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</si>
  <si>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</si>
  <si>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</si>
  <si>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</si>
  <si>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</si>
  <si>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</si>
  <si>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</si>
  <si>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</si>
  <si>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</si>
  <si>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</si>
  <si>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</si>
  <si>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</si>
  <si>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</si>
  <si>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</si>
  <si>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</si>
  <si>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</si>
  <si>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</si>
  <si>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</si>
  <si>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</si>
  <si>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</si>
  <si>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</si>
  <si>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</si>
  <si>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</si>
  <si>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</si>
  <si>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</si>
  <si>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</si>
  <si>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</si>
  <si>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</si>
  <si>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</si>
  <si>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</si>
  <si>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</si>
  <si>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</si>
  <si>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</si>
  <si>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</si>
  <si>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</si>
  <si>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</si>
  <si>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</si>
  <si>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</si>
  <si>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</si>
  <si>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</si>
  <si>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</si>
  <si>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</si>
  <si>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</si>
  <si>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</si>
  <si>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</si>
  <si>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</si>
  <si>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</si>
  <si>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</si>
  <si>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</si>
  <si>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</si>
  <si>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</si>
  <si>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</si>
  <si>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</si>
  <si>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</si>
  <si>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</si>
  <si>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</si>
  <si>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</si>
  <si>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</si>
  <si>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</si>
  <si>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</si>
  <si>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</si>
  <si>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</si>
  <si>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</si>
  <si>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</si>
  <si>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</si>
  <si>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</si>
  <si>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</si>
  <si>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</si>
  <si>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</si>
  <si>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</si>
  <si>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</si>
  <si>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</si>
  <si>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</si>
  <si>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</si>
  <si>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</si>
  <si>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</si>
  <si>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</si>
  <si>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</si>
  <si>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</si>
  <si>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</si>
  <si>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</si>
  <si>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</si>
  <si>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</si>
  <si>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</si>
  <si>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</si>
  <si>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</si>
  <si>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</si>
  <si>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</si>
  <si>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</si>
  <si>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</si>
  <si>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</si>
  <si>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</si>
  <si>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</si>
  <si>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</si>
  <si>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</si>
  <si>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</si>
  <si>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</si>
  <si>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</si>
  <si>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</si>
  <si>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</si>
  <si>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</si>
  <si>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</si>
  <si>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</si>
  <si>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</si>
  <si>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</si>
  <si>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</si>
  <si>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</si>
  <si>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</si>
  <si>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</si>
  <si>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</si>
  <si>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</si>
  <si>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</si>
  <si>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</si>
  <si>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</si>
  <si>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</si>
  <si>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</si>
  <si>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</si>
  <si>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</si>
  <si>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</si>
  <si>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</si>
  <si>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</si>
  <si>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</si>
  <si>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</si>
  <si>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</si>
  <si>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</si>
  <si>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</si>
  <si>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</si>
  <si>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</si>
  <si>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</si>
  <si>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</si>
  <si>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</si>
  <si>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</si>
  <si>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</si>
  <si>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</si>
  <si>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</si>
  <si>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</si>
  <si>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</si>
  <si>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</si>
  <si>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</si>
  <si>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</si>
  <si>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</si>
  <si>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</si>
  <si>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</si>
  <si>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</si>
  <si>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</si>
  <si>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</si>
  <si>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</si>
  <si>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</si>
  <si>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</si>
  <si>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</si>
  <si>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</si>
  <si>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</si>
  <si>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</si>
  <si>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</si>
  <si>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</si>
  <si>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</si>
  <si>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</si>
  <si>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</si>
  <si>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</si>
  <si>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</si>
  <si>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</si>
  <si>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</si>
  <si>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</si>
  <si>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</si>
  <si>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</si>
  <si>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</si>
  <si>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</si>
  <si>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</si>
  <si>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</si>
  <si>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</si>
  <si>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</si>
  <si>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</si>
  <si>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</si>
  <si>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</si>
  <si>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</si>
  <si>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</si>
  <si>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</si>
  <si>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</si>
  <si>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</si>
  <si>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</si>
  <si>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</si>
  <si>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</si>
  <si>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</si>
  <si>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</si>
  <si>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</si>
  <si>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</si>
  <si>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</si>
  <si>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</si>
  <si>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</si>
  <si>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</si>
  <si>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</si>
  <si>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</si>
  <si>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</si>
  <si>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</si>
  <si>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</si>
  <si>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</si>
  <si>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</si>
  <si>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</si>
  <si>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</si>
  <si>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</si>
  <si>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</si>
  <si>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</si>
  <si>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</si>
  <si>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</si>
  <si>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</si>
  <si>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</si>
  <si>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</si>
  <si>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</si>
  <si>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</si>
  <si>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</si>
  <si>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</si>
  <si>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</si>
  <si>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</si>
  <si>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</si>
  <si>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</si>
  <si>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</si>
  <si>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</si>
  <si>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</si>
  <si>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</si>
  <si>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</si>
  <si>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</si>
  <si>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</si>
  <si>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</si>
  <si>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</si>
  <si>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</si>
  <si>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</si>
  <si>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</si>
  <si>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</si>
  <si>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</si>
  <si>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</si>
  <si>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</si>
  <si>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</si>
  <si>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</si>
  <si>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</si>
  <si>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</si>
  <si>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</si>
  <si>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</si>
  <si>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</si>
  <si>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</si>
  <si>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</si>
  <si>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</si>
  <si>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</si>
  <si>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</si>
  <si>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</si>
  <si>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</si>
  <si>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</si>
  <si>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</si>
  <si>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</si>
  <si>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</si>
  <si>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</si>
  <si>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</si>
  <si>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</si>
  <si>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</si>
  <si>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</si>
  <si>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</si>
  <si>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</si>
  <si>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</si>
  <si>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</si>
  <si>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</si>
  <si>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</si>
  <si>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</si>
  <si>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</si>
  <si>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</si>
  <si>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</si>
  <si>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</si>
  <si>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</si>
  <si>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</si>
  <si>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</si>
  <si>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</si>
  <si>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</si>
  <si>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</si>
  <si>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</si>
  <si>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</si>
  <si>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</si>
  <si>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</si>
  <si>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</si>
  <si>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</si>
  <si>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</si>
  <si>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</si>
  <si>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</si>
  <si>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</si>
  <si>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</si>
  <si>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</si>
  <si>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</si>
  <si>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</si>
  <si>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</si>
  <si>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</si>
  <si>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</si>
  <si>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</si>
  <si>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</si>
  <si>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</si>
  <si>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</si>
  <si>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</si>
  <si>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</si>
  <si>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</si>
  <si>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</si>
  <si>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</si>
  <si>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</si>
  <si>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</si>
  <si>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</si>
  <si>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</si>
  <si>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</si>
  <si>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</si>
  <si>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</si>
  <si>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</si>
  <si>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</si>
  <si>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</si>
  <si>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</si>
  <si>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</si>
  <si>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</si>
  <si>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</si>
  <si>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</si>
  <si>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</si>
  <si>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</si>
  <si>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</si>
  <si>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</si>
  <si>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</si>
  <si>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</si>
  <si>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</si>
  <si>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</si>
  <si>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</si>
  <si>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</si>
  <si>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</si>
  <si>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</si>
  <si>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</si>
  <si>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</si>
  <si>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</si>
  <si>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</si>
  <si>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</si>
  <si>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</si>
  <si>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</si>
  <si>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</si>
  <si>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</si>
  <si>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</si>
  <si>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</si>
  <si>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</si>
  <si>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</si>
  <si>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</si>
  <si>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</si>
  <si>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</si>
  <si>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</si>
  <si>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</si>
  <si>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</si>
  <si>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</si>
  <si>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</si>
  <si>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</si>
  <si>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</si>
  <si>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</si>
  <si>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</si>
  <si>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</si>
  <si>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</si>
  <si>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</si>
  <si>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</si>
  <si>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</si>
  <si>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</si>
  <si>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</si>
  <si>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</si>
  <si>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</si>
  <si>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</si>
  <si>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</si>
  <si>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</si>
  <si>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</si>
  <si>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</si>
  <si>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</si>
  <si>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</si>
  <si>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</si>
  <si>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</si>
  <si>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</si>
  <si>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</si>
  <si>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</si>
  <si>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</si>
  <si>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</si>
  <si>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</si>
  <si>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</si>
  <si>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</si>
  <si>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</si>
  <si>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</si>
  <si>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</si>
  <si>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</si>
  <si>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</si>
  <si>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</si>
  <si>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</si>
  <si>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</si>
  <si>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</si>
  <si>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</si>
  <si>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</si>
  <si>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</si>
  <si>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</si>
  <si>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</si>
  <si>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</si>
  <si>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</si>
  <si>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</si>
  <si>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</si>
  <si>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</si>
  <si>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</si>
  <si>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</si>
  <si>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</si>
  <si>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</si>
  <si>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</si>
  <si>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</si>
  <si>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</si>
  <si>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</si>
  <si>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</si>
  <si>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</si>
  <si>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</si>
  <si>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</si>
  <si>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</si>
  <si>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</si>
  <si>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</si>
  <si>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</si>
  <si>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</si>
  <si>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</si>
  <si>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</si>
  <si>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</si>
  <si>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</si>
  <si>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</si>
  <si>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</si>
  <si>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</si>
  <si>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</si>
  <si>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</si>
  <si>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</si>
  <si>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</si>
  <si>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</si>
  <si>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</si>
  <si>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</si>
  <si>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</si>
  <si>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</si>
  <si>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</si>
  <si>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</si>
  <si>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</si>
  <si>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</si>
  <si>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</si>
  <si>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</si>
  <si>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</si>
  <si>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</si>
  <si>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</si>
  <si>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</si>
  <si>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</si>
  <si>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</si>
  <si>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</si>
  <si>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</si>
  <si>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</si>
  <si>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</si>
  <si>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</si>
  <si>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</si>
  <si>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</si>
  <si>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</si>
  <si>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</si>
  <si>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</si>
  <si>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</si>
  <si>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</si>
  <si>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</si>
  <si>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</si>
  <si>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</si>
  <si>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</si>
  <si>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</si>
  <si>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</si>
  <si>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</si>
  <si>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</si>
  <si>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</si>
  <si>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</si>
  <si>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</si>
  <si>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</si>
  <si>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</si>
  <si>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</si>
  <si>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</si>
  <si>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</si>
  <si>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</si>
  <si>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</si>
  <si>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</si>
  <si>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</si>
  <si>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</si>
  <si>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</si>
  <si>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</si>
  <si>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</si>
  <si>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</si>
  <si>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</si>
  <si>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</si>
  <si>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</si>
  <si>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</si>
  <si>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</si>
  <si>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</si>
  <si>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</si>
  <si>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</si>
  <si>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</si>
  <si>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</si>
  <si>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</si>
  <si>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</si>
  <si>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</si>
  <si>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</si>
  <si>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</si>
  <si>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</si>
  <si>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</si>
  <si>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</si>
  <si>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</si>
  <si>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</si>
  <si>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</si>
  <si>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</si>
  <si>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</si>
  <si>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</si>
  <si>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</si>
  <si>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</si>
  <si>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</si>
  <si>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</si>
  <si>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</si>
  <si>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</si>
  <si>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</si>
  <si>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</si>
  <si>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</si>
  <si>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</si>
  <si>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</si>
  <si>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</si>
  <si>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</si>
  <si>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</si>
  <si>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</si>
  <si>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</si>
  <si>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</si>
  <si>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</si>
  <si>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</si>
  <si>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</si>
  <si>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</si>
  <si>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</si>
  <si>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</si>
  <si>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</si>
  <si>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</si>
  <si>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</si>
  <si>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</si>
  <si>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</si>
  <si>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</si>
  <si>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</si>
  <si>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</si>
  <si>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</si>
  <si>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</si>
  <si>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</si>
  <si>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</si>
  <si>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</si>
  <si>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</si>
  <si>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</si>
  <si>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</si>
  <si>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</si>
  <si>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</si>
  <si>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</si>
  <si>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</si>
  <si>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</si>
  <si>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</si>
  <si>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</si>
  <si>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</si>
  <si>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</si>
  <si>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</si>
  <si>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</si>
  <si>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</si>
  <si>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</si>
  <si>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</si>
  <si>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</si>
  <si>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</si>
  <si>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</si>
  <si>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</si>
  <si>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</si>
  <si>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</si>
  <si>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</si>
  <si>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</si>
  <si>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</si>
  <si>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</si>
  <si>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</si>
  <si>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</si>
  <si>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</si>
  <si>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</si>
  <si>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</si>
  <si>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</si>
  <si>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</si>
  <si>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</si>
  <si>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</si>
  <si>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</si>
  <si>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</si>
  <si>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</si>
  <si>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</si>
  <si>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</si>
  <si>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</si>
  <si>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</si>
  <si>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</si>
  <si>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</si>
  <si>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</si>
  <si>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</si>
  <si>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</si>
  <si>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</si>
  <si>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</si>
  <si>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</si>
  <si>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</si>
  <si>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</si>
  <si>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</si>
  <si>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</si>
  <si>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</si>
  <si>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</si>
  <si>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</si>
  <si>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</si>
  <si>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</si>
  <si>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</si>
  <si>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</si>
  <si>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</si>
  <si>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</si>
  <si>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</si>
  <si>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</si>
  <si>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</si>
  <si>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</si>
  <si>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</si>
  <si>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</si>
  <si>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</si>
  <si>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</si>
  <si>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</si>
  <si>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</si>
  <si>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</si>
  <si>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</si>
  <si>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</si>
  <si>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</si>
  <si>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</si>
  <si>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</si>
  <si>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</si>
  <si>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</si>
  <si>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</si>
  <si>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</si>
  <si>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</si>
  <si>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</si>
  <si>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</si>
  <si>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</si>
  <si>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</si>
  <si>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</si>
  <si>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</si>
  <si>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</si>
  <si>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</si>
  <si>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</si>
  <si>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</si>
  <si>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</si>
  <si>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</si>
  <si>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</si>
  <si>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</si>
  <si>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</si>
  <si>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</si>
  <si>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</si>
  <si>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</si>
  <si>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</si>
  <si>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</si>
  <si>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</si>
  <si>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</si>
  <si>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</si>
  <si>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</si>
  <si>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</si>
  <si>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</si>
  <si>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</si>
  <si>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</si>
  <si>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</si>
  <si>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</si>
  <si>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</si>
  <si>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</si>
  <si>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</si>
  <si>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</si>
  <si>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</si>
  <si>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</si>
  <si>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</si>
  <si>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</si>
  <si>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</si>
  <si>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</si>
  <si>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</si>
  <si>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</si>
  <si>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</si>
  <si>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</si>
  <si>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</si>
  <si>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</si>
  <si>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</si>
  <si>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</si>
  <si>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</si>
  <si>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</si>
  <si>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</si>
  <si>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</si>
  <si>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</si>
  <si>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</si>
  <si>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</si>
  <si>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</si>
  <si>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</si>
  <si>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</si>
  <si>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</si>
  <si>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</si>
  <si>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</si>
  <si>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</si>
  <si>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</si>
  <si>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</si>
  <si>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</si>
  <si>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</si>
  <si>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</si>
  <si>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</si>
  <si>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</si>
  <si>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</si>
  <si>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</si>
  <si>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</si>
  <si>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</si>
  <si>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</si>
  <si>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</si>
  <si>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</si>
  <si>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</si>
  <si>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</si>
  <si>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</si>
  <si>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</si>
  <si>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</si>
  <si>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</si>
  <si>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</si>
  <si>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</si>
  <si>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</si>
  <si>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</si>
  <si>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</si>
  <si>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</si>
  <si>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</si>
  <si>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</si>
  <si>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</si>
  <si>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</si>
  <si>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</si>
  <si>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</si>
  <si>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</si>
  <si>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</si>
  <si>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</si>
  <si>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</si>
  <si>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</si>
  <si>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</si>
  <si>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</si>
  <si>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</si>
  <si>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</si>
  <si>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</si>
  <si>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</si>
  <si>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</si>
  <si>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</si>
  <si>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</si>
  <si>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</si>
  <si>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</si>
  <si>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</si>
  <si>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</si>
  <si>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</si>
  <si>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</si>
  <si>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</si>
  <si>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</si>
  <si>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</si>
  <si>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</si>
  <si>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</si>
  <si>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</si>
  <si>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</si>
  <si>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</si>
  <si>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</si>
  <si>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</si>
  <si>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</si>
  <si>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</si>
  <si>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</si>
  <si>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</si>
  <si>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</si>
  <si>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</si>
  <si>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</si>
  <si>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</si>
  <si>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</si>
  <si>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</si>
  <si>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</si>
  <si>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</si>
  <si>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</si>
  <si>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</si>
  <si>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</si>
  <si>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</si>
  <si>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</si>
  <si>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</si>
  <si>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</si>
  <si>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</si>
  <si>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</si>
  <si>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</si>
  <si>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</si>
  <si>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</si>
  <si>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</si>
  <si>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</si>
  <si>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</si>
  <si>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</si>
  <si>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</si>
  <si>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</si>
  <si>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</si>
  <si>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</si>
  <si>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</si>
  <si>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</si>
  <si>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</si>
  <si>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</si>
  <si>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</si>
  <si>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</si>
  <si>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</si>
  <si>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</si>
  <si>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</si>
  <si>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</si>
  <si>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</si>
  <si>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</si>
  <si>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</si>
  <si>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</si>
  <si>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</si>
  <si>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</si>
  <si>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</si>
  <si>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</si>
  <si>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</si>
  <si>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</si>
  <si>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</si>
  <si>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</si>
  <si>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</si>
  <si>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</si>
  <si>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</si>
  <si>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</si>
  <si>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</si>
  <si>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</si>
  <si>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</si>
  <si>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</si>
  <si>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</si>
  <si>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</si>
  <si>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</si>
  <si>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</si>
  <si>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</si>
  <si>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</si>
  <si>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</si>
  <si>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</si>
  <si>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</si>
  <si>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</si>
  <si>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</si>
  <si>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</si>
  <si>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</si>
  <si>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</si>
  <si>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</si>
  <si>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</si>
  <si>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</si>
  <si>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</si>
  <si>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</si>
  <si>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</si>
  <si>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</si>
  <si>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</si>
  <si>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</si>
  <si>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</si>
  <si>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</si>
  <si>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</si>
  <si>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</si>
  <si>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</si>
  <si>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</si>
  <si>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</si>
  <si>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</si>
  <si>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</si>
  <si>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</si>
  <si>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</si>
  <si>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</si>
  <si>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</si>
  <si>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</si>
  <si>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</si>
  <si>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</si>
  <si>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</si>
  <si>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</si>
  <si>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</si>
  <si>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</si>
  <si>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</si>
  <si>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</si>
  <si>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</si>
  <si>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</si>
  <si>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</si>
  <si>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</si>
  <si>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</si>
  <si>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</si>
  <si>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</si>
  <si>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</si>
  <si>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</si>
  <si>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</si>
  <si>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</si>
  <si>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</si>
  <si>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</si>
  <si>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</si>
  <si>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</si>
  <si>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</si>
  <si>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</si>
  <si>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</si>
  <si>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</si>
  <si>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</si>
  <si>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</si>
  <si>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</si>
  <si>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</si>
  <si>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</si>
  <si>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</si>
  <si>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</si>
  <si>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</si>
  <si>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</si>
  <si>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</si>
  <si>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</si>
  <si>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</si>
  <si>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</si>
  <si>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</si>
  <si>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</si>
  <si>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</si>
  <si>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</si>
  <si>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</si>
  <si>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</si>
  <si>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</si>
  <si>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</si>
  <si>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</si>
  <si>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</si>
  <si>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</si>
  <si>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</si>
  <si>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</si>
  <si>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</si>
  <si>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</si>
  <si>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</si>
  <si>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</si>
  <si>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</si>
  <si>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</si>
  <si>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</si>
  <si>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</si>
  <si>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</si>
  <si>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</si>
  <si>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</si>
  <si>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</si>
  <si>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</si>
  <si>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</si>
  <si>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</si>
  <si>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</si>
  <si>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</si>
  <si>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</si>
  <si>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</si>
  <si>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</si>
  <si>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</si>
  <si>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</si>
  <si>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</si>
  <si>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</si>
  <si>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</si>
  <si>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</si>
  <si>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</si>
  <si>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</si>
  <si>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</si>
  <si>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</si>
  <si>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</si>
  <si>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</si>
  <si>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</si>
  <si>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</si>
  <si>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</si>
  <si>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</si>
  <si>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</si>
  <si>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</si>
  <si>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</si>
  <si>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</si>
  <si>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</si>
  <si>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</si>
  <si>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</si>
  <si>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</si>
  <si>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</si>
  <si>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</si>
  <si>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</si>
  <si>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</si>
  <si>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</si>
  <si>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</si>
  <si>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</si>
  <si>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</si>
  <si>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</si>
  <si>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</si>
  <si>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</si>
  <si>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</si>
  <si>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</si>
  <si>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</si>
  <si>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</si>
  <si>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</si>
  <si>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</si>
  <si>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</si>
  <si>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</si>
  <si>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</si>
  <si>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</si>
  <si>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</si>
  <si>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</si>
  <si>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</si>
  <si>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</si>
  <si>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</si>
  <si>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</si>
  <si>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</si>
  <si>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</si>
  <si>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</si>
  <si>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</si>
  <si>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</si>
  <si>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</si>
  <si>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</si>
  <si>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</si>
  <si>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</si>
  <si>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</si>
  <si>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</si>
  <si>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</si>
  <si>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</si>
  <si>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</si>
  <si>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</si>
  <si>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</si>
  <si>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</si>
  <si>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</si>
  <si>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</si>
  <si>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</si>
  <si>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</si>
  <si>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</si>
  <si>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</si>
  <si>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</si>
  <si>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</si>
  <si>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</si>
  <si>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</si>
  <si>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</si>
  <si>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</si>
  <si>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</si>
  <si>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</si>
  <si>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</si>
  <si>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</si>
  <si>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</si>
  <si>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</si>
  <si>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</si>
  <si>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</si>
  <si>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</si>
  <si>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</si>
  <si>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</si>
  <si>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</si>
  <si>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</si>
  <si>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</si>
  <si>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</si>
  <si>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</si>
  <si>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</si>
  <si>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</si>
  <si>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</si>
  <si>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</si>
  <si>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</si>
  <si>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</si>
  <si>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</si>
  <si>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</si>
  <si>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</si>
  <si>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</si>
  <si>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</si>
  <si>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</si>
  <si>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</si>
  <si>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</si>
  <si>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</si>
  <si>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</si>
  <si>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</si>
  <si>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</si>
  <si>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</si>
  <si>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</si>
  <si>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</si>
  <si>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</si>
  <si>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</si>
  <si>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</si>
  <si>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</si>
  <si>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</si>
  <si>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</si>
  <si>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</si>
  <si>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</si>
  <si>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</si>
  <si>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</si>
  <si>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</si>
  <si>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</si>
  <si>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</si>
  <si>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</si>
  <si>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</si>
  <si>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</si>
  <si>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</si>
  <si>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</si>
  <si>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</si>
  <si>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</si>
  <si>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</si>
  <si>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</si>
  <si>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</si>
  <si>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</si>
  <si>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</si>
  <si>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</si>
  <si>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</si>
  <si>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</si>
  <si>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</si>
  <si>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</si>
  <si>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</si>
  <si>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</si>
  <si>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</si>
  <si>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</si>
  <si>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</si>
  <si>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</si>
  <si>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</si>
  <si>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</si>
  <si>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</si>
  <si>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</si>
  <si>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</si>
  <si>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</si>
  <si>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</si>
  <si>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</si>
  <si>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</si>
  <si>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</si>
  <si>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</si>
  <si>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</si>
  <si>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</si>
  <si>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</si>
  <si>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</si>
  <si>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</si>
  <si>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</si>
  <si>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</si>
  <si>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</si>
  <si>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</si>
  <si>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</si>
  <si>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</si>
  <si>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</si>
  <si>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</si>
  <si>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</si>
  <si>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</si>
  <si>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</si>
  <si>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</si>
  <si>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</si>
  <si>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</si>
  <si>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</si>
  <si>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</si>
  <si>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</si>
  <si>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</si>
  <si>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</si>
  <si>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</si>
  <si>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</si>
  <si>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</si>
  <si>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</si>
  <si>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</si>
  <si>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</si>
  <si>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</si>
  <si>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</si>
  <si>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</si>
  <si>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</si>
  <si>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</si>
  <si>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</si>
  <si>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</si>
  <si>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</si>
  <si>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</si>
  <si>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</si>
  <si>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</si>
  <si>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</si>
  <si>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</si>
  <si>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</si>
  <si>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</si>
  <si>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</si>
  <si>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</si>
  <si>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</si>
  <si>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</si>
  <si>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</si>
  <si>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</si>
  <si>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</si>
  <si>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</si>
  <si>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</si>
  <si>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</si>
  <si>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</si>
  <si>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</si>
  <si>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</si>
  <si>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</si>
  <si>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</si>
  <si>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</si>
  <si>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</si>
  <si>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</si>
  <si>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</si>
  <si>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</si>
  <si>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</si>
  <si>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</si>
  <si>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</si>
  <si>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</si>
  <si>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</si>
  <si>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</si>
  <si>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</si>
  <si>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</si>
  <si>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</si>
  <si>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</si>
  <si>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</si>
  <si>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</si>
  <si>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</si>
  <si>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</si>
  <si>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</si>
  <si>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</si>
  <si>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</si>
  <si>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</si>
  <si>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</si>
  <si>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</si>
  <si>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</si>
  <si>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</si>
  <si>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</si>
  <si>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</si>
  <si>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</si>
  <si>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</si>
  <si>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</si>
  <si>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</si>
  <si>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</si>
  <si>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</si>
  <si>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</si>
  <si>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</si>
  <si>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</si>
  <si>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</si>
  <si>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</si>
  <si>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</si>
  <si>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</si>
  <si>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</si>
  <si>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</si>
  <si>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</si>
  <si>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</si>
  <si>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</si>
  <si>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</si>
  <si>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</si>
  <si>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</si>
  <si>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</si>
  <si>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</si>
  <si>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</si>
  <si>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</si>
  <si>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</si>
  <si>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</si>
  <si>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</si>
  <si>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</si>
  <si>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</si>
  <si>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</si>
  <si>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</si>
  <si>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</si>
  <si>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</si>
  <si>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</si>
  <si>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</si>
  <si>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</si>
  <si>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</si>
  <si>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</si>
  <si>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</si>
  <si>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</si>
  <si>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</si>
  <si>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</si>
  <si>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</si>
  <si>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</si>
  <si>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</si>
  <si>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</si>
  <si>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</si>
  <si>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</si>
  <si>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</si>
  <si>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</si>
  <si>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</si>
  <si>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</si>
  <si>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</si>
  <si>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</si>
  <si>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</si>
  <si>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</si>
  <si>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</si>
  <si>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</si>
  <si>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</si>
  <si>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</si>
  <si>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</si>
  <si>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</si>
  <si>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</si>
  <si>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</si>
  <si>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</si>
  <si>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</si>
  <si>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</si>
  <si>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</si>
  <si>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</si>
  <si>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</si>
  <si>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</si>
  <si>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</si>
  <si>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</si>
  <si>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</si>
  <si>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</si>
  <si>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</si>
  <si>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</si>
  <si>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</si>
  <si>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</si>
  <si>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</si>
  <si>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</si>
  <si>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</si>
  <si>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</si>
  <si>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</si>
  <si>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</si>
  <si>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</si>
  <si>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</si>
  <si>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</si>
  <si>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</si>
  <si>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</si>
  <si>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</si>
  <si>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</si>
  <si>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</si>
  <si>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</si>
  <si>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</si>
  <si>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</si>
  <si>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</si>
  <si>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</si>
  <si>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</si>
  <si>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</si>
  <si>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</si>
  <si>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</si>
  <si>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</si>
  <si>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</si>
  <si>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</si>
  <si>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</si>
  <si>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</si>
  <si>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</si>
  <si>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</si>
  <si>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</si>
  <si>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</si>
  <si>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</si>
  <si>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</si>
  <si>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</si>
  <si>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</si>
  <si>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</si>
  <si>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</si>
  <si>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</si>
  <si>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</si>
  <si>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</si>
  <si>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</si>
  <si>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</si>
  <si>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</si>
  <si>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</si>
  <si>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</si>
  <si>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</si>
  <si>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</si>
  <si>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</si>
  <si>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</si>
  <si>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</si>
  <si>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</si>
  <si>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</si>
  <si>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</si>
  <si>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</si>
  <si>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</si>
  <si>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</si>
  <si>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</si>
  <si>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</si>
  <si>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</si>
  <si>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</si>
  <si>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</si>
  <si>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</si>
  <si>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</si>
  <si>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</si>
  <si>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</si>
  <si>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</si>
  <si>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</si>
  <si>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</si>
  <si>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</si>
  <si>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</si>
  <si>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</si>
  <si>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</si>
  <si>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</si>
  <si>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</si>
  <si>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</si>
  <si>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</si>
  <si>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</si>
  <si>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</si>
  <si>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</si>
  <si>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</si>
  <si>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</si>
  <si>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</si>
  <si>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</si>
  <si>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</si>
  <si>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</si>
  <si>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</si>
  <si>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</si>
  <si>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</si>
  <si>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</si>
  <si>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</si>
  <si>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</si>
  <si>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</si>
  <si>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</si>
  <si>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</si>
  <si>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</si>
  <si>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</si>
  <si>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</si>
  <si>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</si>
  <si>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</si>
  <si>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</si>
  <si>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</si>
  <si>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</si>
  <si>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</si>
  <si>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</si>
  <si>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</si>
  <si>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</si>
  <si>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</si>
  <si>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</si>
  <si>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</si>
  <si>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</si>
  <si>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</si>
  <si>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</si>
  <si>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</si>
  <si>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</si>
  <si>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</si>
  <si>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</si>
  <si>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</si>
  <si>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</si>
  <si>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</si>
  <si>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</si>
  <si>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</si>
  <si>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</si>
  <si>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</si>
  <si>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</si>
  <si>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</si>
  <si>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</si>
  <si>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</si>
  <si>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</si>
  <si>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</si>
  <si>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</si>
  <si>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</si>
  <si>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</si>
  <si>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</si>
  <si>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</si>
  <si>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</si>
  <si>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</si>
  <si>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</si>
  <si>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</si>
  <si>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</si>
  <si>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</si>
  <si>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</si>
  <si>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</si>
  <si>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</si>
  <si>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</si>
  <si>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</si>
  <si>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</si>
  <si>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</si>
  <si>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</si>
  <si>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</si>
  <si>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</si>
  <si>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</si>
  <si>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</si>
  <si>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</si>
  <si>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</si>
  <si>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</si>
  <si>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</si>
  <si>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</si>
  <si>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</si>
  <si>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</si>
  <si>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</si>
  <si>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</si>
  <si>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</si>
  <si>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</si>
  <si>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</si>
  <si>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</si>
  <si>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</si>
  <si>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</si>
  <si>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</si>
  <si>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</si>
  <si>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</si>
  <si>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</si>
  <si>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</si>
  <si>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</si>
  <si>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</si>
  <si>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</si>
  <si>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</si>
  <si>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</si>
  <si>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</si>
  <si>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</si>
  <si>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</si>
  <si>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</si>
  <si>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</si>
  <si>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</si>
  <si>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</si>
  <si>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</si>
  <si>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</si>
  <si>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</si>
  <si>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</si>
  <si>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</si>
  <si>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</si>
  <si>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</si>
  <si>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</si>
  <si>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</si>
  <si>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</si>
  <si>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</si>
  <si>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</si>
  <si>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</si>
  <si>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</si>
  <si>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</si>
  <si>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</si>
  <si>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</si>
  <si>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</si>
  <si>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</si>
  <si>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</si>
  <si>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</si>
  <si>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</si>
  <si>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</si>
  <si>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</si>
  <si>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</si>
  <si>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</si>
  <si>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</si>
  <si>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</si>
  <si>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</si>
  <si>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</si>
  <si>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</si>
  <si>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</si>
  <si>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</si>
  <si>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</si>
  <si>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</si>
  <si>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</si>
  <si>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</si>
  <si>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</si>
  <si>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</si>
  <si>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</si>
  <si>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</si>
  <si>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</si>
  <si>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</si>
  <si>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</si>
  <si>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</si>
  <si>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</si>
  <si>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</si>
  <si>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</si>
  <si>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</si>
  <si>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</si>
  <si>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</si>
  <si>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</si>
  <si>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</si>
  <si>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</si>
  <si>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</si>
  <si>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</si>
  <si>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</si>
  <si>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</si>
  <si>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</si>
  <si>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</si>
  <si>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</si>
  <si>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</si>
  <si>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</si>
  <si>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</si>
  <si>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</si>
  <si>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</si>
  <si>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</si>
  <si>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</si>
  <si>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</si>
  <si>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</si>
  <si>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</si>
  <si>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</si>
  <si>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</si>
  <si>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</si>
  <si>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</si>
  <si>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</si>
  <si>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</si>
  <si>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</si>
  <si>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</si>
  <si>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</si>
  <si>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</si>
  <si>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</si>
  <si>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</si>
  <si>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</si>
  <si>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</si>
  <si>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</si>
  <si>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</si>
  <si>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</si>
  <si>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</si>
  <si>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</si>
  <si>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</si>
  <si>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</si>
  <si>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</si>
  <si>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</si>
  <si>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</si>
  <si>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</si>
  <si>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</si>
  <si>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</si>
  <si>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</si>
  <si>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</si>
  <si>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</si>
  <si>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</si>
  <si>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</si>
  <si>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</si>
  <si>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</si>
  <si>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</si>
  <si>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</si>
  <si>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</si>
  <si>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</si>
  <si>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</si>
  <si>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</si>
  <si>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</si>
  <si>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</si>
  <si>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</si>
  <si>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</si>
  <si>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</si>
  <si>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</si>
  <si>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</si>
  <si>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</si>
  <si>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</si>
  <si>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</si>
  <si>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</si>
  <si>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</si>
  <si>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</si>
  <si>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</si>
  <si>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</si>
  <si>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</si>
  <si>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</si>
  <si>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</si>
  <si>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</si>
  <si>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</si>
  <si>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</si>
  <si>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</si>
  <si>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</si>
  <si>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</si>
  <si>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</si>
  <si>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</si>
  <si>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</si>
  <si>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</si>
  <si>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</si>
  <si>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</si>
  <si>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</si>
  <si>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</si>
  <si>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</si>
  <si>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</si>
  <si>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</si>
  <si>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</si>
  <si>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</si>
  <si>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</si>
  <si>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</si>
  <si>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</si>
  <si>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</si>
  <si>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</si>
  <si>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</si>
  <si>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</si>
  <si>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</si>
  <si>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</si>
  <si>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</si>
  <si>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</si>
  <si>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</si>
  <si>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</si>
  <si>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</si>
  <si>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</si>
  <si>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</si>
  <si>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</si>
  <si>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</si>
  <si>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</si>
  <si>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</si>
  <si>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</si>
  <si>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</si>
  <si>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</si>
  <si>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</si>
  <si>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</si>
  <si>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</si>
  <si>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</si>
  <si>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</si>
  <si>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</si>
  <si>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</si>
  <si>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</si>
  <si>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</si>
  <si>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</si>
  <si>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</si>
  <si>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</si>
  <si>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</si>
  <si>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</si>
  <si>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</si>
  <si>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</si>
  <si>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</si>
  <si>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</si>
  <si>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</si>
  <si>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</si>
  <si>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</si>
  <si>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</si>
  <si>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</si>
  <si>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</si>
  <si>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</si>
  <si>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</si>
  <si>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</si>
  <si>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</si>
  <si>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</si>
  <si>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</si>
  <si>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</si>
  <si>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</si>
  <si>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</si>
  <si>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</si>
  <si>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</si>
  <si>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</si>
  <si>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</si>
  <si>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</si>
  <si>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</si>
  <si>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</si>
  <si>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</si>
  <si>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</si>
  <si>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</si>
  <si>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</si>
  <si>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</si>
  <si>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</si>
  <si>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</si>
  <si>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</si>
  <si>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</si>
  <si>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</si>
  <si>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</si>
  <si>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</si>
  <si>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</si>
  <si>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</si>
  <si>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</si>
  <si>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</si>
  <si>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</si>
  <si>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</si>
  <si>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</si>
  <si>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</si>
  <si>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</si>
  <si>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</si>
  <si>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</si>
  <si>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</si>
  <si>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</si>
  <si>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</si>
  <si>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</si>
  <si>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</si>
  <si>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</si>
  <si>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</si>
  <si>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</si>
  <si>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</si>
  <si>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</si>
  <si>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</si>
  <si>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</si>
  <si>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</si>
  <si>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</si>
  <si>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</si>
  <si>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</si>
  <si>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</si>
  <si>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</si>
  <si>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</si>
  <si>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</si>
  <si>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</si>
  <si>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</si>
  <si>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</si>
  <si>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</si>
  <si>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</si>
  <si>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</si>
  <si>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</si>
  <si>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</si>
  <si>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</si>
  <si>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</si>
  <si>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</si>
  <si>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</si>
  <si>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</si>
  <si>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</si>
  <si>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</si>
  <si>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</si>
  <si>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</si>
  <si>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</si>
  <si>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</si>
  <si>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</si>
  <si>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</si>
  <si>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</si>
  <si>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</si>
  <si>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</si>
  <si>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</si>
  <si>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</si>
  <si>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</si>
  <si>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</si>
  <si>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</si>
  <si>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</si>
  <si>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</si>
  <si>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</si>
  <si>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</si>
  <si>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</si>
  <si>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</si>
  <si>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</si>
  <si>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</si>
  <si>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</si>
  <si>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</si>
  <si>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</si>
  <si>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</si>
  <si>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</si>
  <si>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</si>
  <si>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</si>
  <si>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</si>
  <si>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</si>
  <si>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</si>
  <si>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</si>
  <si>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</si>
  <si>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</si>
  <si>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</si>
  <si>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</si>
  <si>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</si>
  <si>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</si>
  <si>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</si>
  <si>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</si>
  <si>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</si>
  <si>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</si>
  <si>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</si>
  <si>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</si>
  <si>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</si>
  <si>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</si>
  <si>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</si>
  <si>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</si>
  <si>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</si>
  <si>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</si>
  <si>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</si>
  <si>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</si>
  <si>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</si>
  <si>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</si>
  <si>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</si>
  <si>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</si>
  <si>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</si>
  <si>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</si>
  <si>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</si>
  <si>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</si>
  <si>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</si>
  <si>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</si>
  <si>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</si>
  <si>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</si>
  <si>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</si>
  <si>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</si>
  <si>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</si>
  <si>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</si>
  <si>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</si>
  <si>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</si>
  <si>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</si>
  <si>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</si>
  <si>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</si>
  <si>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</si>
  <si>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</si>
  <si>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</si>
  <si>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</si>
  <si>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</si>
  <si>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</si>
  <si>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</si>
  <si>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</si>
  <si>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</si>
  <si>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</si>
  <si>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</si>
  <si>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</si>
  <si>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</si>
  <si>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</si>
  <si>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</si>
  <si>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</si>
  <si>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</si>
  <si>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</si>
  <si>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</si>
  <si>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</si>
  <si>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</si>
  <si>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</si>
  <si>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</si>
  <si>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</si>
  <si>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</si>
  <si>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</si>
  <si>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</si>
  <si>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</si>
  <si>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</si>
  <si>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</si>
  <si>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</si>
  <si>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</si>
  <si>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</si>
  <si>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</si>
  <si>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</si>
  <si>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</si>
  <si>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</si>
  <si>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</si>
  <si>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</si>
  <si>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</si>
  <si>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</si>
  <si>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</si>
  <si>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</si>
  <si>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</si>
  <si>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</si>
  <si>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</si>
  <si>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</si>
  <si>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</si>
  <si>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</si>
  <si>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</si>
  <si>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</si>
  <si>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</si>
  <si>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</si>
  <si>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</si>
  <si>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</si>
  <si>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</si>
  <si>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</si>
  <si>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</si>
  <si>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</si>
  <si>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</si>
  <si>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</si>
  <si>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</si>
  <si>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</si>
  <si>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</si>
  <si>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</si>
  <si>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</si>
  <si>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</si>
  <si>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</si>
  <si>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</si>
  <si>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</si>
  <si>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</si>
  <si>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</si>
  <si>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</si>
  <si>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</si>
  <si>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</si>
  <si>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</si>
  <si>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</si>
  <si>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</si>
  <si>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</si>
  <si>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</si>
  <si>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</si>
  <si>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</si>
  <si>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</si>
  <si>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</si>
  <si>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</si>
  <si>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</si>
  <si>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</si>
  <si>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</si>
  <si>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</si>
  <si>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</si>
  <si>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</si>
  <si>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</si>
  <si>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</si>
  <si>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</si>
  <si>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</si>
  <si>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</si>
  <si>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</si>
  <si>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</si>
  <si>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</si>
  <si>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</si>
  <si>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</si>
  <si>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</si>
  <si>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</si>
  <si>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</si>
  <si>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</si>
  <si>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</si>
  <si>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</si>
  <si>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</si>
  <si>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</si>
  <si>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</si>
  <si>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</si>
  <si>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</si>
  <si>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</si>
  <si>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</si>
  <si>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</si>
  <si>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</si>
  <si>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</si>
  <si>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</si>
  <si>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</si>
  <si>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</si>
  <si>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</si>
  <si>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</si>
  <si>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</si>
  <si>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</si>
  <si>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</si>
  <si>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</si>
  <si>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</si>
  <si>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</si>
  <si>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</si>
  <si>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</si>
  <si>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</si>
  <si>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</si>
  <si>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</si>
  <si>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</si>
  <si>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</si>
  <si>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</si>
  <si>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</si>
  <si>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</si>
  <si>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</si>
  <si>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</si>
  <si>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</si>
  <si>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</si>
  <si>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</si>
  <si>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</si>
  <si>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</si>
  <si>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</si>
  <si>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</si>
  <si>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</si>
  <si>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</si>
  <si>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</si>
  <si>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</si>
  <si>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</si>
  <si>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</si>
  <si>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</si>
  <si>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</si>
  <si>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</si>
  <si>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</si>
  <si>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</si>
  <si>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</si>
  <si>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</si>
  <si>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</si>
  <si>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</si>
  <si>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</si>
  <si>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</si>
  <si>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</si>
  <si>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</si>
  <si>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</si>
  <si>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</si>
  <si>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</si>
  <si>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</si>
  <si>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</si>
  <si>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</si>
  <si>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</si>
  <si>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</si>
  <si>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</si>
  <si>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</si>
  <si>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</si>
  <si>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</si>
  <si>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</si>
  <si>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</si>
  <si>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</si>
  <si>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</si>
  <si>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</si>
  <si>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</si>
  <si>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</si>
  <si>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</si>
  <si>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</si>
  <si>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</si>
  <si>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</si>
  <si>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</si>
  <si>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</si>
  <si>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</si>
  <si>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</si>
  <si>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</si>
  <si>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</si>
  <si>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</si>
  <si>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</si>
  <si>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</si>
  <si>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</si>
  <si>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</si>
  <si>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</si>
  <si>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</si>
  <si>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</si>
  <si>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</si>
  <si>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</si>
  <si>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</si>
  <si>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</si>
  <si>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</si>
  <si>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</si>
  <si>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</si>
  <si>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</si>
  <si>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</si>
  <si>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</si>
  <si>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</si>
  <si>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</si>
  <si>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</si>
  <si>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</si>
  <si>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</si>
  <si>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</si>
  <si>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</si>
  <si>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</si>
  <si>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</si>
  <si>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</si>
  <si>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</si>
  <si>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</si>
  <si>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</si>
  <si>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</si>
  <si>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</si>
  <si>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</si>
  <si>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</si>
  <si>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</si>
  <si>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</si>
  <si>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</si>
  <si>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</si>
  <si>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</si>
  <si>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</si>
  <si>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</si>
  <si>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</si>
  <si>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</si>
  <si>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</si>
  <si>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</si>
  <si>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</si>
  <si>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</si>
  <si>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</si>
  <si>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</si>
  <si>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</si>
  <si>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</si>
  <si>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</si>
  <si>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</si>
  <si>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</si>
  <si>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</si>
  <si>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</si>
  <si>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</si>
  <si>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</si>
  <si>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</si>
  <si>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</si>
  <si>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</si>
  <si>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</si>
  <si>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</si>
  <si>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</si>
  <si>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</si>
  <si>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</si>
  <si>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</si>
  <si>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</si>
  <si>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</si>
  <si>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</si>
  <si>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</si>
  <si>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</si>
  <si>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</si>
  <si>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</si>
  <si>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</si>
  <si>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</si>
  <si>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</si>
  <si>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</si>
  <si>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</si>
  <si>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</si>
  <si>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</si>
  <si>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</si>
  <si>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</si>
  <si>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</si>
  <si>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</si>
  <si>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</si>
  <si>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</si>
  <si>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</si>
  <si>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</si>
  <si>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</si>
  <si>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</si>
  <si>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</si>
  <si>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</si>
  <si>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</si>
  <si>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</si>
  <si>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</si>
  <si>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</si>
  <si>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</si>
  <si>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</si>
  <si>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</si>
  <si>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</si>
  <si>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</si>
  <si>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</si>
  <si>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</si>
  <si>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</si>
  <si>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</si>
  <si>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</si>
  <si>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</si>
  <si>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</si>
  <si>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</si>
  <si>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</si>
  <si>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</si>
  <si>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</si>
  <si>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</si>
  <si>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</si>
  <si>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</si>
  <si>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</si>
  <si>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</si>
  <si>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</si>
  <si>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</si>
  <si>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</si>
  <si>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</si>
  <si>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</si>
  <si>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</si>
  <si>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</si>
  <si>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</si>
  <si>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</si>
  <si>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</si>
  <si>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</si>
  <si>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</si>
  <si>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</si>
  <si>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</si>
  <si>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</si>
  <si>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</si>
  <si>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</si>
  <si>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</si>
  <si>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</si>
  <si>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</si>
  <si>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</si>
  <si>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</si>
  <si>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</si>
  <si>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</si>
  <si>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</si>
  <si>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</si>
  <si>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</si>
  <si>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</si>
  <si>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</si>
  <si>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</si>
  <si>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</si>
  <si>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</si>
  <si>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</si>
  <si>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</si>
  <si>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</si>
  <si>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</si>
  <si>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</si>
  <si>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</si>
  <si>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</si>
  <si>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</si>
  <si>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</si>
  <si>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</si>
  <si>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</si>
  <si>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</si>
  <si>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</si>
  <si>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</si>
  <si>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</si>
  <si>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</si>
  <si>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</si>
  <si>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</si>
  <si>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</si>
  <si>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</si>
  <si>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</si>
  <si>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</si>
  <si>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</si>
  <si>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</si>
  <si>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</si>
  <si>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</si>
  <si>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</si>
  <si>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</si>
  <si>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</si>
  <si>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</si>
  <si>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</si>
  <si>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</si>
  <si>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</si>
  <si>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</si>
  <si>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</si>
  <si>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</si>
  <si>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</si>
  <si>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</si>
  <si>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</si>
  <si>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</si>
  <si>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</si>
  <si>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</si>
  <si>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</si>
  <si>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</si>
  <si>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</si>
  <si>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</si>
  <si>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</si>
  <si>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</si>
  <si>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</si>
  <si>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</si>
  <si>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</si>
  <si>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</si>
  <si>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</si>
  <si>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</si>
  <si>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</si>
  <si>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</si>
  <si>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</si>
  <si>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</si>
  <si>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</si>
  <si>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</si>
  <si>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</si>
  <si>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</si>
  <si>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</si>
  <si>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</si>
  <si>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</si>
  <si>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</si>
  <si>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</si>
  <si>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</si>
  <si>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</si>
  <si>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</si>
  <si>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</si>
  <si>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</si>
  <si>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</si>
  <si>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</si>
  <si>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</si>
  <si>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</si>
  <si>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</si>
  <si>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</si>
  <si>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</si>
  <si>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</si>
  <si>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</si>
  <si>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</si>
  <si>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</si>
  <si>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</si>
  <si>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</si>
  <si>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</si>
  <si>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</si>
  <si>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</si>
  <si>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</si>
  <si>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</si>
  <si>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</si>
  <si>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</si>
  <si>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</si>
  <si>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</si>
  <si>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</si>
  <si>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</si>
  <si>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</si>
  <si>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</si>
  <si>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</si>
  <si>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</si>
  <si>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</si>
  <si>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</si>
  <si>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</si>
  <si>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</si>
  <si>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</si>
  <si>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</si>
  <si>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</si>
  <si>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</si>
  <si>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</si>
  <si>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</si>
  <si>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</si>
  <si>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</si>
  <si>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</si>
  <si>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</si>
  <si>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</si>
  <si>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</si>
  <si>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</si>
  <si>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</si>
  <si>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</si>
  <si>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</si>
  <si>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</si>
  <si>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</si>
  <si>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</si>
  <si>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</si>
  <si>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</si>
  <si>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</si>
  <si>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</si>
  <si>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</si>
  <si>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</si>
  <si>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</si>
  <si>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</si>
  <si>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</si>
  <si>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</si>
  <si>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</si>
  <si>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</si>
  <si>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</si>
  <si>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</si>
  <si>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</si>
  <si>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</si>
  <si>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</si>
  <si>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</si>
  <si>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</si>
  <si>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</si>
  <si>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</si>
  <si>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</si>
  <si>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</si>
  <si>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</si>
  <si>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</si>
  <si>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</si>
  <si>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</si>
  <si>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</si>
  <si>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</si>
  <si>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</si>
  <si>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</si>
  <si>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</si>
  <si>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</si>
  <si>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</si>
  <si>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</si>
  <si>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</si>
  <si>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</si>
  <si>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</si>
  <si>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</si>
  <si>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</si>
  <si>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</si>
  <si>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</si>
  <si>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</si>
  <si>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</si>
  <si>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</si>
  <si>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</si>
  <si>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</si>
  <si>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</si>
  <si>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</si>
  <si>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</si>
  <si>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</si>
  <si>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</si>
  <si>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</si>
  <si>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</si>
  <si>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</si>
  <si>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</si>
  <si>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</si>
  <si>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</si>
  <si>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</si>
  <si>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</si>
  <si>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</si>
  <si>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</si>
  <si>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</si>
  <si>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</si>
  <si>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</si>
  <si>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</si>
  <si>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</si>
  <si>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</si>
  <si>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</si>
  <si>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</si>
  <si>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</si>
  <si>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</si>
  <si>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</si>
  <si>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</si>
  <si>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</si>
  <si>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</si>
  <si>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</si>
  <si>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</si>
  <si>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</si>
  <si>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</si>
  <si>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</si>
  <si>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</si>
  <si>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</si>
  <si>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</si>
  <si>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</si>
  <si>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</si>
  <si>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</si>
  <si>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</si>
  <si>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</si>
  <si>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</si>
  <si>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</si>
  <si>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</si>
  <si>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</si>
  <si>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</si>
  <si>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</si>
  <si>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</si>
  <si>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</si>
  <si>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</si>
  <si>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</si>
  <si>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</si>
  <si>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</si>
  <si>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</si>
  <si>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</si>
  <si>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</si>
  <si>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</si>
  <si>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</si>
  <si>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</si>
  <si>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</si>
  <si>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</si>
  <si>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</si>
  <si>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</si>
  <si>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</si>
  <si>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</si>
  <si>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</si>
  <si>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</si>
  <si>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</si>
  <si>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</si>
  <si>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</si>
  <si>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</si>
  <si>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</si>
  <si>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</si>
  <si>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</si>
  <si>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</si>
  <si>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</si>
  <si>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</si>
  <si>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</si>
  <si>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</si>
  <si>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</si>
  <si>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</si>
  <si>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</si>
  <si>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</si>
  <si>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</si>
  <si>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</si>
  <si>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</si>
  <si>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</si>
  <si>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</si>
  <si>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</si>
  <si>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</si>
  <si>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</si>
  <si>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</si>
  <si>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</si>
  <si>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</si>
  <si>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</si>
  <si>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</si>
  <si>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</si>
  <si>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</si>
  <si>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</si>
  <si>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</si>
  <si>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</si>
  <si>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</si>
  <si>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</si>
  <si>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</si>
  <si>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</si>
  <si>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</si>
  <si>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</si>
  <si>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</si>
  <si>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</si>
  <si>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</si>
  <si>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</si>
  <si>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</si>
  <si>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</si>
  <si>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</si>
  <si>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</si>
  <si>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</si>
  <si>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</si>
  <si>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</si>
  <si>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</si>
  <si>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</si>
  <si>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</si>
  <si>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</si>
  <si>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</si>
  <si>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</si>
  <si>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</si>
  <si>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</si>
  <si>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</si>
  <si>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</si>
  <si>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</si>
  <si>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</si>
  <si>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</si>
  <si>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</si>
  <si>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</si>
  <si>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</si>
  <si>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</si>
  <si>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</si>
  <si>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</si>
  <si>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</si>
  <si>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</si>
  <si>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</si>
  <si>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</si>
  <si>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</si>
  <si>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</si>
  <si>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</si>
  <si>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</si>
  <si>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</si>
  <si>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</si>
  <si>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</si>
  <si>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</si>
  <si>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</si>
  <si>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</si>
  <si>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</si>
  <si>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</si>
  <si>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</si>
  <si>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</si>
  <si>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</si>
  <si>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</si>
  <si>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</si>
  <si>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</si>
  <si>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</si>
  <si>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</si>
  <si>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</si>
  <si>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</si>
  <si>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</si>
  <si>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</si>
  <si>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</si>
  <si>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</si>
  <si>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</si>
  <si>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</si>
  <si>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</si>
  <si>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</si>
  <si>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</si>
  <si>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</si>
  <si>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</si>
  <si>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</si>
  <si>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</si>
  <si>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</si>
  <si>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</si>
  <si>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</si>
  <si>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</si>
  <si>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</si>
  <si>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</si>
  <si>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</si>
  <si>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</si>
  <si>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</si>
  <si>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</si>
  <si>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</si>
  <si>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</si>
  <si>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</si>
  <si>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</si>
  <si>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</si>
  <si>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</si>
  <si>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</si>
  <si>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</si>
  <si>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</si>
  <si>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</si>
  <si>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</si>
  <si>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</si>
  <si>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</si>
  <si>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</si>
  <si>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</si>
  <si>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</si>
  <si>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</si>
  <si>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</si>
  <si>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</si>
  <si>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</si>
  <si>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</si>
  <si>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</si>
  <si>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</si>
  <si>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</si>
  <si>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</si>
  <si>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</si>
  <si>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</si>
  <si>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</si>
  <si>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</si>
  <si>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</si>
  <si>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</si>
  <si>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</si>
  <si>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</si>
  <si>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</si>
  <si>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</si>
  <si>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</si>
  <si>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</si>
  <si>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</si>
  <si>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</si>
  <si>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</si>
  <si>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</si>
  <si>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</si>
  <si>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</si>
  <si>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</si>
  <si>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</si>
  <si>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</si>
  <si>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</si>
  <si>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</si>
  <si>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</si>
  <si>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</si>
  <si>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</si>
  <si>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</si>
  <si>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</si>
  <si>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</si>
  <si>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</si>
  <si>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</si>
  <si>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</si>
  <si>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</si>
  <si>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</si>
  <si>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</si>
  <si>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</si>
  <si>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</si>
  <si>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</si>
  <si>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</si>
  <si>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</si>
  <si>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</si>
  <si>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</si>
  <si>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</si>
  <si>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</si>
  <si>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</si>
  <si>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</si>
  <si>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</si>
  <si>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</si>
  <si>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</si>
  <si>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</si>
  <si>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</si>
  <si>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</si>
  <si>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</si>
  <si>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</si>
  <si>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</si>
  <si>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</si>
  <si>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</si>
  <si>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</si>
  <si>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</si>
  <si>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</si>
  <si>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</si>
  <si>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</si>
  <si>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</si>
  <si>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</si>
  <si>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</si>
  <si>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</si>
  <si>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</si>
  <si>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</si>
  <si>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</si>
  <si>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</si>
  <si>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</si>
  <si>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</si>
  <si>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</si>
  <si>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</si>
  <si>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</si>
  <si>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</si>
  <si>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</si>
  <si>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</si>
  <si>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</si>
  <si>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</si>
  <si>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</si>
  <si>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</si>
  <si>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</si>
  <si>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</si>
  <si>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</si>
  <si>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</si>
  <si>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</si>
  <si>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</si>
  <si>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</si>
  <si>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</si>
  <si>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</si>
  <si>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</si>
  <si>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</si>
  <si>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</si>
  <si>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</si>
  <si>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</si>
  <si>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</si>
  <si>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</si>
  <si>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</si>
  <si>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</si>
  <si>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</si>
  <si>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</si>
  <si>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</si>
  <si>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</si>
  <si>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</si>
  <si>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</si>
  <si>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</si>
  <si>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</si>
  <si>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</si>
  <si>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</si>
  <si>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</si>
  <si>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</si>
  <si>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</si>
  <si>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</si>
  <si>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</si>
  <si>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</si>
  <si>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</si>
  <si>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</si>
  <si>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</si>
  <si>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</si>
  <si>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</si>
  <si>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</si>
  <si>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</si>
  <si>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</si>
  <si>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</si>
  <si>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</si>
  <si>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</si>
  <si>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</si>
  <si>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</si>
  <si>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</si>
  <si>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</si>
  <si>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</si>
  <si>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</si>
  <si>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</si>
  <si>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</si>
  <si>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</si>
  <si>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</si>
  <si>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</si>
  <si>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</si>
  <si>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</si>
  <si>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</si>
  <si>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</si>
  <si>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</si>
  <si>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</si>
  <si>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</si>
  <si>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</si>
  <si>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</si>
  <si>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</si>
  <si>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</si>
  <si>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</si>
  <si>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</si>
  <si>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</si>
  <si>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</si>
  <si>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</si>
  <si>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</si>
  <si>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</si>
  <si>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</si>
  <si>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</si>
  <si>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</si>
  <si>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</si>
  <si>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</si>
  <si>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</si>
  <si>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</si>
  <si>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</si>
  <si>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</si>
  <si>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</si>
  <si>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</si>
  <si>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</si>
  <si>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</si>
  <si>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</si>
  <si>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</si>
  <si>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</si>
  <si>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</si>
  <si>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</si>
  <si>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</si>
  <si>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</si>
  <si>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</si>
  <si>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</si>
  <si>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</si>
  <si>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</si>
  <si>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</si>
  <si>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</si>
  <si>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</si>
  <si>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</si>
  <si>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</si>
  <si>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</si>
  <si>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</si>
  <si>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</si>
  <si>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</si>
  <si>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</si>
  <si>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</si>
  <si>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</si>
  <si>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</si>
  <si>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</si>
  <si>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</si>
  <si>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</si>
  <si>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</si>
  <si>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</si>
  <si>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</si>
  <si>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</si>
  <si>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</si>
  <si>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</si>
  <si>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</si>
  <si>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</si>
  <si>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</si>
  <si>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</si>
  <si>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</si>
  <si>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</si>
  <si>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</si>
  <si>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</si>
  <si>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</si>
  <si>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</si>
  <si>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</si>
  <si>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</si>
  <si>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</si>
  <si>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</si>
  <si>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</si>
  <si>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</si>
  <si>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</si>
  <si>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</si>
  <si>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</si>
  <si>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</si>
  <si>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</si>
  <si>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</si>
  <si>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</si>
  <si>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</si>
  <si>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</si>
  <si>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</si>
  <si>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</si>
  <si>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</si>
  <si>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</si>
  <si>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</si>
  <si>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</si>
  <si>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</si>
  <si>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</si>
  <si>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</si>
  <si>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</si>
  <si>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</si>
  <si>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</si>
  <si>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</si>
  <si>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</si>
  <si>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</si>
  <si>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</si>
  <si>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</si>
  <si>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</si>
  <si>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</si>
  <si>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</si>
  <si>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</si>
  <si>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</si>
  <si>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</si>
  <si>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</si>
  <si>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</si>
  <si>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</si>
  <si>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</si>
  <si>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</si>
  <si>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</si>
  <si>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</si>
  <si>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</si>
  <si>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</si>
  <si>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</si>
  <si>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</si>
  <si>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</si>
  <si>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</si>
  <si>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</si>
  <si>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</si>
  <si>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</si>
  <si>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</si>
  <si>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</si>
  <si>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</si>
  <si>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</si>
  <si>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</si>
  <si>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</si>
  <si>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</si>
  <si>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</si>
  <si>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</si>
  <si>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</si>
  <si>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</si>
  <si>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</si>
  <si>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</si>
  <si>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</si>
  <si>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</si>
  <si>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</si>
  <si>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</si>
  <si>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</si>
  <si>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</si>
  <si>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</si>
  <si>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</si>
  <si>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</si>
  <si>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</si>
  <si>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</si>
  <si>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</si>
  <si>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</si>
  <si>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</si>
  <si>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</si>
  <si>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</si>
  <si>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</si>
  <si>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</si>
  <si>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</si>
  <si>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</si>
  <si>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</si>
  <si>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</si>
  <si>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</si>
  <si>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</si>
  <si>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</si>
  <si>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</si>
  <si>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</si>
  <si>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</si>
  <si>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</si>
  <si>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</si>
  <si>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</si>
  <si>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</si>
  <si>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</si>
  <si>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</si>
  <si>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</si>
  <si>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</si>
  <si>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</si>
  <si>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</si>
  <si>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</si>
  <si>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</si>
  <si>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</si>
  <si>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</si>
  <si>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</si>
  <si>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</si>
  <si>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</si>
  <si>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</si>
  <si>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</si>
  <si>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</si>
  <si>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</si>
  <si>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</si>
  <si>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</si>
  <si>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</si>
  <si>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</si>
  <si>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</si>
  <si>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</si>
  <si>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</si>
  <si>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</si>
  <si>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</si>
  <si>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</si>
  <si>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</si>
  <si>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</si>
  <si>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</si>
  <si>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</si>
  <si>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</si>
  <si>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</si>
  <si>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</si>
  <si>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</si>
  <si>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</si>
  <si>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</si>
  <si>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</si>
  <si>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</si>
  <si>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</si>
  <si>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</si>
  <si>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</si>
  <si>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</si>
  <si>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</si>
  <si>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</si>
  <si>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</si>
  <si>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</si>
  <si>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</si>
  <si>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</si>
  <si>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</si>
  <si>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</si>
  <si>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</si>
  <si>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</si>
  <si>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</si>
  <si>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</si>
  <si>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</si>
  <si>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</si>
  <si>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</si>
  <si>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</si>
  <si>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</si>
  <si>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</si>
  <si>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</si>
  <si>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</si>
  <si>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</si>
  <si>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</si>
  <si>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</si>
  <si>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</si>
  <si>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</si>
  <si>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</si>
  <si>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</si>
  <si>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</si>
  <si>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</si>
  <si>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</si>
  <si>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</si>
  <si>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</si>
  <si>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</si>
  <si>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</si>
  <si>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</si>
  <si>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</si>
  <si>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</si>
  <si>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</si>
  <si>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</si>
  <si>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</si>
  <si>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</si>
  <si>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</si>
  <si>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</si>
  <si>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</si>
  <si>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</si>
  <si>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</si>
  <si>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</si>
  <si>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</si>
  <si>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</si>
  <si>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</si>
  <si>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</si>
  <si>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</si>
  <si>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</si>
  <si>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</si>
  <si>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</si>
  <si>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</si>
  <si>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</si>
  <si>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</si>
  <si>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</si>
  <si>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</si>
  <si>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</si>
  <si>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</si>
  <si>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</si>
  <si>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</si>
  <si>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</si>
  <si>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</si>
  <si>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</si>
  <si>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</si>
  <si>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</si>
  <si>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</si>
  <si>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</si>
  <si>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</si>
  <si>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</si>
  <si>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</si>
  <si>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</si>
  <si>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</si>
  <si>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</si>
  <si>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</si>
  <si>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</si>
  <si>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</si>
  <si>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</si>
  <si>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</si>
  <si>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</si>
  <si>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</si>
  <si>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</si>
  <si>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</si>
  <si>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</si>
  <si>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</si>
  <si>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</si>
  <si>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</si>
  <si>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</si>
  <si>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</si>
  <si>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</si>
  <si>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</si>
  <si>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</si>
  <si>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</si>
  <si>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</si>
  <si>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</si>
  <si>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</si>
  <si>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</si>
  <si>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</si>
  <si>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</si>
  <si>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</si>
  <si>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</si>
  <si>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</si>
  <si>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</si>
  <si>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</si>
  <si>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</si>
  <si>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</si>
  <si>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</si>
  <si>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</si>
  <si>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</si>
  <si>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</si>
  <si>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</si>
  <si>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</si>
  <si>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</si>
  <si>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</si>
  <si>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</si>
  <si>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</si>
  <si>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</si>
  <si>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</si>
  <si>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</si>
  <si>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</si>
  <si>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</si>
  <si>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</si>
  <si>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</si>
  <si>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</si>
  <si>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</si>
  <si>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</si>
  <si>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</si>
  <si>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</si>
  <si>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</si>
  <si>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</si>
  <si>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</si>
  <si>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</si>
  <si>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</si>
  <si>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</si>
  <si>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</si>
  <si>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</si>
  <si>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</si>
  <si>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</si>
  <si>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</si>
  <si>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</si>
  <si>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</si>
  <si>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</si>
  <si>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</si>
  <si>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</si>
  <si>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</si>
  <si>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</si>
  <si>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</si>
  <si>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</si>
  <si>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</si>
  <si>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</si>
  <si>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</si>
  <si>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</si>
  <si>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</si>
  <si>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</si>
  <si>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</si>
  <si>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</si>
  <si>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</si>
  <si>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</si>
  <si>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</si>
  <si>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</si>
  <si>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</si>
  <si>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</si>
  <si>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</si>
  <si>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</si>
  <si>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</si>
  <si>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</si>
  <si>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</si>
  <si>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</si>
  <si>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</si>
  <si>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</si>
  <si>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</si>
  <si>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</si>
  <si>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</si>
  <si>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</si>
  <si>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</si>
  <si>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</si>
  <si>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</si>
  <si>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</si>
  <si>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</si>
  <si>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</si>
  <si>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</si>
  <si>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</si>
  <si>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</si>
  <si>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</si>
  <si>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</si>
  <si>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</si>
  <si>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</si>
  <si>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</si>
  <si>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</si>
  <si>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</si>
  <si>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</si>
  <si>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</si>
  <si>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</si>
  <si>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</si>
  <si>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</si>
  <si>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</si>
  <si>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</si>
  <si>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</si>
  <si>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</si>
  <si>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</si>
  <si>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</si>
  <si>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</si>
  <si>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</si>
  <si>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</si>
  <si>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</si>
  <si>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</si>
  <si>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</si>
  <si>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</si>
  <si>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</si>
  <si>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</si>
  <si>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</si>
  <si>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</si>
  <si>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</si>
  <si>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</si>
  <si>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</si>
  <si>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</si>
  <si>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</si>
  <si>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</si>
  <si>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</si>
  <si>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</si>
  <si>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</si>
  <si>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</si>
  <si>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</si>
  <si>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</si>
  <si>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</si>
  <si>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</si>
  <si>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</si>
  <si>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</si>
  <si>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</si>
  <si>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</si>
  <si>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</si>
  <si>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</si>
  <si>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</si>
  <si>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</si>
  <si>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</si>
  <si>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</si>
  <si>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</si>
  <si>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</si>
  <si>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</si>
  <si>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</si>
  <si>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</si>
  <si>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</si>
  <si>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</si>
  <si>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</si>
  <si>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</si>
  <si>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</si>
  <si>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</si>
  <si>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</si>
  <si>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</si>
  <si>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</si>
  <si>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</si>
  <si>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</si>
  <si>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</si>
  <si>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</si>
  <si>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</si>
  <si>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</si>
  <si>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</si>
  <si>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</si>
  <si>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</si>
  <si>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</si>
  <si>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</si>
  <si>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</si>
  <si>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</si>
  <si>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</si>
  <si>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</si>
  <si>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</si>
  <si>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</si>
  <si>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</si>
  <si>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</si>
  <si>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</si>
  <si>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</si>
  <si>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</si>
  <si>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</si>
  <si>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</si>
  <si>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</si>
  <si>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</si>
  <si>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</si>
  <si>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</si>
  <si>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</si>
  <si>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</si>
  <si>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</si>
  <si>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</si>
  <si>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</si>
  <si>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</si>
  <si>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</si>
  <si>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</si>
  <si>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</si>
  <si>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</si>
  <si>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</si>
  <si>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</si>
  <si>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</si>
  <si>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</si>
  <si>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</si>
  <si>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</si>
  <si>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</si>
  <si>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</si>
  <si>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</si>
  <si>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</si>
  <si>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</si>
  <si>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</si>
  <si>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</si>
  <si>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</si>
  <si>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</si>
  <si>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</si>
  <si>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</si>
  <si>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</si>
  <si>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</si>
  <si>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</si>
  <si>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</si>
  <si>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</si>
  <si>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</si>
  <si>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</si>
  <si>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</si>
  <si>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</si>
  <si>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</si>
  <si>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</si>
  <si>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</si>
  <si>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</si>
  <si>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</si>
  <si>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</si>
  <si>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</si>
  <si>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</si>
  <si>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</si>
  <si>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</si>
  <si>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</si>
  <si>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</si>
  <si>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</si>
  <si>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</si>
  <si>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</si>
  <si>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</si>
  <si>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</si>
  <si>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</si>
  <si>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</si>
  <si>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</si>
  <si>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</si>
  <si>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</si>
  <si>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</si>
  <si>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</si>
  <si>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</si>
  <si>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</si>
  <si>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</si>
  <si>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</si>
  <si>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</si>
  <si>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</si>
  <si>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</si>
  <si>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</si>
  <si>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</si>
  <si>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</si>
  <si>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</si>
  <si>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</si>
  <si>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</si>
  <si>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</si>
  <si>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</si>
  <si>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</si>
  <si>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</si>
  <si>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</si>
  <si>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</si>
  <si>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</si>
  <si>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</si>
  <si>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</si>
  <si>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</si>
  <si>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</si>
  <si>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</si>
  <si>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</si>
  <si>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</si>
  <si>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</si>
  <si>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</si>
  <si>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</si>
  <si>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</si>
  <si>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</si>
  <si>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</si>
  <si>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</si>
  <si>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</si>
  <si>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</si>
  <si>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</si>
  <si>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</si>
  <si>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</si>
  <si>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</si>
  <si>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</si>
  <si>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</si>
  <si>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</si>
  <si>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</si>
  <si>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</si>
  <si>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</si>
  <si>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</si>
  <si>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</si>
  <si>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</si>
  <si>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</si>
  <si>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</si>
  <si>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</si>
  <si>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</si>
  <si>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</si>
  <si>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</si>
  <si>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</si>
  <si>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</si>
  <si>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</si>
  <si>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</si>
  <si>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</si>
  <si>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</si>
  <si>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</si>
  <si>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</si>
  <si>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</si>
  <si>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</si>
  <si>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</si>
  <si>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</si>
  <si>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</si>
  <si>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</si>
  <si>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</si>
  <si>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</si>
  <si>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</si>
  <si>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</si>
  <si>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</si>
  <si>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</si>
  <si>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</si>
  <si>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</si>
  <si>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</si>
  <si>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</si>
  <si>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</si>
  <si>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</si>
  <si>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</si>
  <si>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</si>
  <si>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</si>
  <si>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</si>
  <si>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</si>
  <si>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</si>
  <si>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</si>
  <si>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</si>
  <si>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</si>
  <si>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</si>
  <si>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</si>
  <si>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</si>
  <si>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</si>
  <si>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</si>
  <si>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</si>
  <si>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</si>
  <si>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</si>
  <si>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</si>
  <si>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</si>
  <si>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</si>
  <si>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</si>
  <si>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</si>
  <si>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</si>
  <si>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</si>
  <si>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</si>
  <si>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</si>
  <si>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</si>
  <si>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</si>
  <si>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</si>
  <si>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</si>
  <si>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</si>
  <si>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</si>
  <si>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</si>
  <si>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</si>
  <si>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</si>
  <si>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</si>
  <si>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</si>
  <si>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</si>
  <si>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</si>
  <si>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</si>
  <si>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</si>
  <si>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</si>
  <si>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</si>
  <si>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</si>
  <si>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</si>
  <si>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</si>
  <si>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</si>
  <si>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</si>
  <si>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</si>
  <si>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</si>
  <si>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</si>
  <si>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</si>
  <si>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</si>
  <si>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</si>
  <si>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</si>
  <si>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</si>
  <si>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</si>
  <si>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</si>
  <si>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</si>
  <si>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</si>
  <si>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</si>
  <si>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</si>
  <si>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</si>
  <si>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</si>
  <si>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</si>
  <si>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</si>
  <si>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</si>
  <si>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</si>
  <si>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</si>
  <si>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</si>
  <si>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</si>
  <si>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</si>
  <si>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</si>
  <si>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</si>
  <si>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</si>
  <si>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</si>
  <si>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</si>
  <si>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</si>
  <si>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</si>
  <si>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</si>
  <si>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</si>
  <si>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</si>
  <si>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</si>
  <si>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</si>
  <si>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</si>
  <si>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</si>
  <si>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</si>
  <si>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</si>
  <si>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</si>
  <si>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</si>
  <si>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</si>
  <si>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</si>
  <si>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</si>
  <si>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</si>
  <si>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</si>
  <si>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</si>
  <si>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</si>
  <si>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</si>
  <si>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</si>
  <si>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</si>
  <si>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</si>
  <si>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</si>
  <si>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</si>
  <si>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</si>
  <si>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</si>
  <si>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</si>
  <si>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</si>
  <si>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</si>
  <si>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</si>
  <si>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</si>
  <si>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</si>
  <si>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</si>
  <si>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</si>
  <si>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</si>
  <si>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</si>
  <si>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</si>
  <si>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</si>
  <si>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</si>
  <si>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</si>
  <si>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</si>
  <si>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</si>
  <si>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</si>
  <si>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</si>
  <si>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</si>
  <si>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</si>
  <si>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</si>
  <si>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</si>
  <si>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</si>
  <si>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</si>
  <si>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</si>
  <si>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</si>
  <si>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</si>
  <si>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</si>
  <si>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</si>
  <si>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</si>
  <si>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</si>
  <si>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</si>
  <si>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</si>
  <si>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</si>
  <si>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</si>
  <si>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</si>
  <si>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</si>
  <si>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</si>
  <si>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</si>
  <si>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</si>
  <si>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</si>
  <si>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</si>
  <si>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</si>
  <si>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</si>
  <si>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</si>
  <si>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</si>
  <si>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</si>
  <si>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</si>
  <si>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</si>
  <si>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</si>
  <si>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</si>
  <si>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</si>
  <si>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</si>
  <si>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</si>
  <si>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</si>
  <si>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</si>
  <si>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</si>
  <si>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</si>
  <si>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</si>
  <si>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</si>
  <si>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</si>
  <si>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</si>
  <si>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</si>
  <si>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</si>
  <si>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</si>
  <si>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</si>
  <si>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</si>
  <si>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</si>
  <si>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</si>
  <si>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</si>
  <si>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</si>
  <si>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</si>
  <si>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</si>
  <si>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</si>
  <si>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</si>
  <si>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</si>
  <si>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</si>
  <si>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</si>
  <si>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</si>
  <si>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</si>
  <si>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</si>
  <si>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</si>
  <si>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</si>
  <si>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</si>
  <si>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</si>
  <si>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</si>
  <si>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</si>
  <si>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</si>
  <si>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</si>
  <si>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</si>
  <si>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</si>
  <si>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</si>
  <si>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</si>
  <si>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</si>
  <si>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</si>
  <si>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</si>
  <si>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</si>
  <si>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</si>
  <si>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</si>
  <si>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</si>
  <si>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</si>
  <si>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</si>
  <si>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</si>
  <si>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</si>
  <si>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</si>
  <si>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</si>
  <si>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</si>
  <si>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</si>
  <si>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</si>
  <si>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</si>
  <si>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</si>
  <si>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</si>
  <si>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</si>
  <si>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</si>
  <si>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</si>
  <si>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</si>
  <si>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</si>
  <si>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</si>
  <si>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</si>
  <si>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</si>
  <si>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</si>
  <si>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</si>
  <si>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</si>
  <si>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</si>
  <si>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</si>
  <si>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</si>
  <si>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</si>
  <si>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</si>
  <si>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</si>
  <si>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</si>
  <si>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</si>
  <si>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</si>
  <si>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</si>
  <si>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</si>
  <si>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</si>
  <si>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</si>
  <si>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</si>
  <si>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</si>
  <si>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</si>
  <si>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</si>
  <si>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</si>
  <si>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</si>
  <si>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</si>
  <si>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</si>
  <si>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</si>
  <si>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</si>
  <si>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</si>
  <si>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</si>
  <si>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</si>
  <si>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</si>
  <si>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</si>
  <si>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</si>
  <si>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</si>
  <si>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</si>
  <si>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</si>
  <si>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</si>
  <si>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</si>
  <si>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</si>
  <si>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</si>
  <si>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</si>
  <si>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</si>
  <si>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</si>
  <si>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</si>
  <si>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</si>
  <si>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</si>
  <si>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</si>
  <si>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</si>
  <si>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</si>
  <si>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</si>
  <si>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</si>
  <si>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</si>
  <si>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</si>
  <si>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</si>
  <si>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</si>
  <si>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</si>
  <si>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</si>
  <si>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</si>
  <si>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</si>
  <si>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</si>
  <si>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</si>
  <si>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</si>
  <si>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</si>
  <si>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</si>
  <si>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</si>
  <si>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</si>
  <si>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</si>
  <si>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</si>
  <si>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</si>
  <si>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</si>
  <si>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</si>
  <si>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</si>
  <si>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</si>
  <si>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</si>
  <si>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</si>
  <si>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</si>
  <si>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</si>
  <si>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</si>
  <si>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</si>
  <si>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</si>
  <si>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</si>
  <si>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</si>
  <si>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</si>
  <si>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</si>
  <si>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</si>
  <si>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</si>
  <si>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</si>
  <si>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</si>
  <si>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</si>
  <si>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</si>
  <si>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</si>
  <si>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</si>
  <si>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</si>
  <si>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</si>
  <si>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</si>
  <si>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</si>
  <si>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</si>
  <si>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</si>
  <si>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</si>
  <si>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</si>
  <si>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</si>
  <si>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</si>
  <si>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</si>
  <si>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</si>
  <si>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</si>
  <si>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</si>
  <si>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</si>
  <si>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</si>
  <si>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</si>
  <si>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</si>
  <si>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</si>
  <si>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</si>
  <si>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</si>
  <si>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</si>
  <si>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</si>
  <si>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</si>
  <si>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</si>
  <si>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</si>
  <si>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</si>
  <si>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</si>
  <si>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</si>
  <si>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</si>
  <si>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</si>
  <si>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</si>
  <si>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</si>
  <si>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</si>
  <si>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</si>
  <si>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</si>
  <si>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</si>
  <si>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</si>
  <si>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</si>
  <si>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</si>
  <si>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</si>
  <si>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</si>
  <si>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</si>
  <si>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</si>
  <si>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</si>
  <si>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</si>
  <si>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</si>
  <si>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</si>
  <si>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</si>
  <si>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</si>
  <si>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</si>
  <si>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</si>
  <si>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</si>
  <si>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</si>
  <si>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</si>
  <si>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</si>
  <si>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</si>
  <si>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</si>
  <si>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</si>
  <si>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</si>
  <si>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</si>
  <si>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</si>
  <si>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</si>
  <si>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</si>
  <si>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</si>
  <si>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</si>
  <si>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</si>
  <si>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</si>
  <si>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</si>
  <si>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</si>
  <si>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</si>
  <si>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</si>
  <si>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</si>
  <si>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</si>
  <si>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</si>
  <si>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</si>
  <si>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</si>
  <si>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</si>
  <si>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</si>
  <si>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</si>
  <si>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</si>
  <si>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</si>
  <si>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</si>
  <si>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</si>
  <si>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</si>
  <si>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</si>
  <si>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</si>
  <si>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</si>
  <si>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</si>
  <si>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</si>
  <si>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</si>
  <si>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</si>
  <si>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</si>
  <si>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</si>
  <si>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</si>
  <si>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</si>
  <si>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</si>
  <si>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</si>
  <si>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</si>
  <si>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</si>
  <si>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</si>
  <si>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</si>
  <si>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</si>
  <si>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</si>
  <si>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</si>
  <si>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</si>
  <si>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</si>
  <si>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</si>
  <si>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</si>
  <si>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</si>
  <si>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</si>
  <si>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</si>
  <si>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</si>
  <si>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</si>
  <si>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</si>
  <si>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</si>
  <si>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</si>
  <si>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</si>
  <si>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</si>
  <si>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</si>
  <si>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</si>
  <si>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</si>
  <si>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</si>
  <si>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</si>
  <si>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</si>
  <si>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</si>
  <si>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</si>
  <si>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</si>
  <si>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</si>
  <si>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</si>
  <si>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</si>
  <si>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</si>
  <si>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</si>
  <si>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</si>
  <si>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</si>
  <si>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</si>
  <si>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</si>
  <si>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</si>
  <si>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</si>
  <si>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</si>
  <si>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</si>
  <si>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</si>
  <si>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</si>
  <si>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</si>
  <si>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</si>
  <si>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</si>
  <si>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</si>
  <si>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</si>
  <si>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</si>
  <si>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</si>
  <si>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</si>
  <si>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</si>
  <si>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</si>
  <si>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</si>
  <si>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</si>
  <si>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</si>
  <si>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</si>
  <si>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</si>
  <si>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</si>
  <si>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</si>
  <si>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</si>
  <si>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</si>
  <si>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</si>
  <si>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</si>
  <si>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</si>
  <si>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</si>
  <si>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</si>
  <si>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</si>
  <si>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</si>
  <si>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</si>
  <si>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</si>
  <si>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</si>
  <si>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</si>
  <si>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</si>
  <si>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</si>
  <si>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</si>
  <si>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</si>
  <si>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</si>
  <si>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</si>
  <si>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</si>
  <si>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</si>
  <si>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</si>
  <si>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</si>
  <si>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</si>
  <si>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</si>
  <si>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</si>
  <si>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</si>
  <si>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</si>
  <si>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</si>
  <si>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</si>
  <si>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</si>
  <si>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</si>
  <si>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</si>
  <si>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</si>
  <si>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</si>
  <si>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</si>
  <si>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</si>
  <si>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</si>
  <si>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</si>
  <si>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</si>
  <si>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</si>
  <si>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</si>
  <si>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</si>
  <si>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</si>
  <si>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</si>
  <si>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</si>
  <si>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</si>
  <si>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</si>
  <si>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</si>
  <si>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</si>
  <si>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</si>
  <si>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</si>
  <si>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</si>
  <si>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</si>
  <si>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</si>
  <si>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</si>
  <si>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</si>
  <si>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</si>
  <si>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</si>
  <si>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</si>
  <si>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</si>
  <si>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</si>
  <si>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</si>
  <si>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</si>
  <si>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</si>
  <si>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</si>
  <si>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</si>
  <si>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</si>
  <si>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</si>
  <si>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</si>
  <si>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</si>
  <si>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</si>
  <si>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</si>
  <si>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</si>
  <si>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</si>
  <si>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</si>
  <si>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</si>
  <si>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</si>
  <si>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</si>
  <si>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</si>
  <si>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</si>
  <si>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</si>
  <si>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</si>
  <si>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</si>
  <si>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</si>
  <si>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</si>
  <si>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</si>
  <si>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</si>
  <si>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</si>
  <si>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</si>
  <si>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</si>
  <si>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</si>
  <si>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</si>
  <si>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</si>
  <si>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</si>
  <si>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</si>
  <si>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</si>
  <si>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</si>
  <si>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</si>
  <si>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</si>
  <si>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</si>
  <si>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</si>
  <si>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</si>
  <si>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</si>
  <si>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</si>
  <si>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</si>
  <si>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</si>
  <si>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</si>
  <si>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</si>
  <si>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</si>
  <si>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</si>
  <si>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</si>
  <si>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</si>
  <si>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</si>
  <si>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</si>
  <si>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</si>
  <si>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</si>
  <si>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</si>
  <si>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</si>
  <si>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</si>
  <si>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</si>
  <si>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</si>
  <si>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</si>
  <si>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</si>
  <si>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</si>
  <si>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</si>
  <si>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</si>
  <si>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</si>
  <si>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</si>
  <si>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</si>
  <si>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</si>
  <si>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</si>
  <si>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</si>
  <si>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</si>
  <si>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</si>
  <si>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</si>
  <si>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</si>
  <si>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</si>
  <si>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</si>
  <si>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</si>
  <si>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</si>
  <si>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</si>
  <si>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</si>
  <si>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</si>
  <si>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</si>
  <si>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</si>
  <si>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</si>
  <si>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</si>
  <si>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</si>
  <si>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</si>
  <si>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</si>
  <si>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</si>
  <si>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</si>
  <si>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</si>
  <si>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</si>
  <si>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</si>
  <si>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</si>
  <si>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</si>
  <si>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</si>
  <si>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</si>
  <si>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</si>
  <si>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</si>
  <si>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</si>
  <si>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</si>
  <si>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</si>
  <si>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</si>
  <si>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</si>
  <si>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</si>
  <si>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</si>
  <si>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</si>
  <si>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</si>
  <si>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</si>
  <si>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</si>
  <si>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</si>
  <si>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</si>
  <si>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</si>
  <si>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</si>
  <si>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</si>
  <si>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</si>
  <si>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</si>
  <si>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</si>
  <si>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</si>
  <si>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</si>
  <si>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</si>
  <si>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</si>
  <si>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</si>
  <si>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</si>
  <si>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</si>
  <si>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</si>
  <si>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</si>
  <si>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</si>
  <si>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</si>
  <si>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</si>
  <si>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</si>
  <si>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</si>
  <si>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</si>
  <si>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</si>
  <si>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</si>
  <si>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</si>
  <si>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</si>
  <si>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</si>
  <si>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</si>
  <si>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</si>
  <si>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</si>
  <si>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</si>
  <si>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</si>
  <si>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</si>
  <si>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</si>
  <si>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</si>
  <si>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</si>
  <si>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</si>
  <si>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</si>
  <si>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</si>
  <si>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</si>
  <si>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</si>
  <si>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</si>
  <si>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</si>
  <si>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</si>
  <si>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</si>
  <si>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</si>
  <si>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</si>
  <si>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</si>
  <si>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</si>
  <si>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</si>
  <si>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</si>
  <si>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</si>
  <si>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</si>
  <si>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</si>
  <si>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</si>
  <si>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</si>
  <si>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</si>
  <si>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</si>
  <si>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</si>
  <si>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</si>
  <si>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</si>
  <si>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</si>
  <si>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</si>
  <si>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</si>
  <si>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</si>
  <si>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</si>
  <si>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</si>
  <si>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</si>
  <si>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</si>
  <si>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</si>
  <si>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</si>
  <si>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</si>
  <si>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</si>
  <si>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</si>
  <si>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</si>
  <si>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</si>
  <si>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</si>
  <si>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</si>
  <si>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</si>
  <si>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</si>
  <si>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</si>
  <si>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</si>
  <si>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</si>
  <si>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</si>
  <si>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</si>
  <si>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</si>
  <si>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</si>
  <si>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</si>
  <si>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</si>
  <si>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</si>
  <si>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</si>
  <si>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</si>
  <si>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</si>
  <si>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</si>
  <si>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</si>
  <si>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</si>
  <si>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</si>
  <si>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</si>
  <si>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</si>
  <si>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</si>
  <si>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</si>
  <si>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</si>
  <si>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</si>
  <si>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</si>
  <si>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</si>
  <si>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</si>
  <si>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</si>
  <si>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</si>
  <si>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</si>
  <si>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</si>
  <si>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</si>
  <si>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</si>
  <si>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</si>
  <si>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</si>
  <si>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</si>
  <si>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</si>
  <si>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</si>
  <si>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</si>
  <si>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</si>
  <si>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</si>
  <si>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</si>
  <si>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</si>
  <si>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</si>
  <si>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</si>
  <si>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</si>
  <si>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</si>
  <si>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</si>
  <si>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</si>
  <si>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</si>
  <si>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</si>
  <si>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</si>
  <si>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</si>
  <si>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</si>
  <si>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</si>
  <si>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</si>
  <si>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</si>
  <si>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</si>
  <si>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</si>
  <si>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</si>
  <si>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</si>
  <si>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</si>
  <si>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</si>
  <si>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</si>
  <si>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</si>
  <si>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</si>
  <si>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</si>
  <si>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</si>
  <si>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</si>
  <si>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</si>
  <si>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</si>
  <si>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</si>
  <si>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</si>
  <si>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</si>
  <si>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</si>
  <si>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</si>
  <si>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</si>
  <si>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</si>
  <si>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</si>
  <si>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</si>
  <si>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</si>
  <si>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</si>
  <si>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</si>
  <si>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</si>
  <si>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</si>
  <si>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</si>
  <si>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</si>
  <si>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</si>
  <si>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</si>
  <si>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</si>
  <si>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</si>
  <si>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</si>
  <si>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</si>
  <si>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</si>
  <si>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</si>
  <si>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</si>
  <si>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</si>
  <si>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</si>
  <si>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</si>
  <si>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</si>
  <si>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</si>
  <si>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</si>
  <si>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</si>
  <si>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</si>
  <si>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</si>
  <si>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</si>
  <si>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</si>
  <si>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</si>
  <si>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</si>
  <si>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</si>
  <si>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</si>
  <si>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</si>
  <si>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</si>
  <si>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</si>
  <si>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</si>
  <si>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</si>
  <si>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</si>
  <si>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</si>
  <si>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</si>
  <si>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</si>
  <si>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</si>
  <si>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</si>
  <si>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</si>
  <si>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</si>
  <si>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</si>
  <si>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</si>
  <si>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</si>
  <si>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</si>
  <si>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</si>
  <si>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</si>
  <si>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</si>
  <si>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</si>
  <si>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</si>
  <si>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</si>
  <si>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</si>
  <si>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</si>
  <si>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</si>
  <si>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</si>
  <si>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</si>
  <si>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</si>
  <si>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</si>
  <si>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</si>
  <si>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</si>
  <si>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</si>
  <si>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</si>
  <si>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</si>
  <si>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</si>
  <si>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</si>
  <si>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</si>
  <si>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</si>
  <si>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</si>
  <si>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</si>
  <si>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</si>
  <si>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</si>
  <si>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</si>
  <si>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</si>
  <si>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</si>
  <si>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</si>
  <si>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</si>
  <si>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</si>
  <si>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</si>
  <si>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</si>
  <si>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</si>
  <si>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</si>
  <si>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</si>
  <si>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</si>
  <si>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</si>
  <si>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</si>
  <si>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</si>
  <si>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</si>
  <si>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</si>
  <si>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</si>
  <si>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</si>
  <si>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</si>
  <si>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</si>
  <si>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</si>
  <si>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</si>
  <si>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</si>
  <si>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</si>
  <si>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</si>
  <si>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</si>
  <si>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</si>
  <si>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</si>
  <si>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</si>
  <si>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</si>
  <si>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</si>
  <si>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</si>
  <si>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</si>
  <si>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</si>
  <si>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</si>
  <si>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</si>
  <si>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</si>
  <si>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</si>
  <si>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</si>
  <si>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</si>
  <si>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</si>
  <si>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</si>
  <si>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</si>
  <si>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</si>
  <si>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</si>
  <si>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</si>
  <si>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</si>
  <si>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</si>
  <si>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</si>
  <si>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</si>
  <si>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</si>
  <si>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</si>
  <si>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</si>
  <si>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</si>
  <si>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</si>
  <si>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</si>
  <si>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</si>
  <si>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</si>
  <si>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</si>
  <si>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</si>
  <si>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</si>
  <si>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</si>
  <si>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</si>
  <si>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</si>
  <si>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</si>
  <si>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</si>
  <si>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</si>
  <si>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</si>
  <si>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</si>
  <si>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</si>
  <si>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</si>
  <si>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</si>
  <si>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</si>
  <si>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</si>
  <si>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</si>
  <si>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</si>
  <si>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</si>
  <si>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</si>
  <si>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</si>
  <si>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</si>
  <si>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</si>
  <si>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</si>
  <si>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</si>
  <si>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</si>
  <si>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</si>
  <si>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</si>
  <si>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</si>
  <si>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</si>
  <si>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</si>
  <si>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</si>
  <si>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</si>
  <si>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</si>
  <si>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</si>
  <si>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</si>
  <si>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</si>
  <si>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</si>
  <si>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</si>
  <si>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</si>
  <si>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</si>
  <si>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</si>
  <si>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</si>
  <si>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</si>
  <si>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</si>
  <si>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</si>
  <si>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</si>
  <si>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</si>
  <si>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</si>
  <si>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</si>
  <si>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</si>
  <si>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</si>
  <si>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</si>
  <si>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</si>
  <si>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</si>
  <si>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</si>
  <si>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</si>
  <si>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</si>
  <si>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</si>
  <si>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</si>
  <si>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</si>
  <si>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</si>
  <si>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</si>
  <si>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</si>
  <si>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</si>
  <si>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</si>
  <si>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</si>
  <si>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</si>
  <si>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</si>
  <si>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</si>
  <si>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</si>
  <si>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</si>
  <si>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</si>
  <si>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</si>
  <si>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</si>
  <si>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</si>
  <si>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</si>
  <si>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</si>
  <si>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</si>
  <si>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</si>
  <si>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</si>
  <si>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</si>
  <si>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</si>
  <si>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</si>
  <si>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</si>
  <si>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</si>
  <si>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</si>
  <si>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</si>
  <si>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</si>
  <si>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</si>
  <si>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</si>
  <si>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</si>
  <si>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</si>
  <si>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</si>
  <si>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</si>
  <si>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</si>
  <si>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</si>
  <si>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</si>
  <si>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</si>
  <si>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</si>
  <si>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</si>
  <si>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</si>
  <si>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</si>
  <si>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</si>
  <si>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</si>
  <si>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</si>
  <si>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</si>
  <si>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</si>
  <si>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</si>
  <si>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</si>
  <si>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</si>
  <si>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</si>
  <si>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</si>
  <si>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</si>
  <si>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</si>
  <si>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</si>
  <si>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</si>
  <si>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</si>
  <si>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</si>
  <si>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</si>
  <si>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</si>
  <si>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</si>
  <si>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</si>
  <si>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</si>
  <si>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</si>
  <si>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</si>
  <si>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</si>
  <si>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</si>
  <si>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</si>
  <si>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</si>
  <si>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</si>
  <si>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</si>
  <si>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</si>
  <si>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</si>
  <si>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</si>
  <si>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</si>
  <si>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</si>
  <si>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</si>
  <si>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</si>
  <si>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</si>
  <si>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</si>
  <si>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</si>
  <si>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</si>
  <si>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</si>
  <si>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</si>
  <si>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</si>
  <si>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</si>
  <si>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</si>
  <si>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</si>
  <si>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</si>
  <si>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</si>
  <si>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</si>
  <si>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</si>
  <si>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</si>
  <si>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</si>
  <si>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</si>
  <si>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</si>
  <si>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</si>
  <si>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</si>
  <si>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</si>
  <si>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</si>
  <si>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</si>
  <si>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</si>
  <si>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</si>
  <si>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</si>
  <si>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</si>
  <si>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</si>
  <si>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</si>
  <si>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</si>
  <si>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</si>
  <si>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</si>
  <si>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</si>
  <si>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</si>
  <si>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</si>
  <si>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</si>
  <si>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</si>
  <si>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</si>
  <si>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</si>
  <si>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</si>
  <si>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</si>
  <si>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</si>
  <si>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</si>
  <si>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</si>
  <si>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</si>
  <si>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</si>
  <si>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</si>
  <si>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</si>
  <si>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</si>
  <si>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</si>
  <si>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</si>
  <si>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</si>
  <si>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</si>
  <si>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</si>
  <si>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</si>
  <si>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</si>
  <si>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</si>
  <si>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</si>
  <si>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</si>
  <si>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</si>
  <si>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</si>
  <si>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</si>
  <si>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</si>
  <si>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</si>
  <si>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</si>
  <si>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</si>
  <si>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</si>
  <si>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</si>
  <si>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</si>
  <si>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</si>
  <si>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</si>
  <si>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</si>
  <si>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</si>
  <si>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</si>
  <si>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</si>
  <si>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</si>
  <si>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</si>
  <si>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</si>
  <si>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</si>
  <si>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</si>
  <si>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</si>
  <si>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</si>
  <si>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</si>
  <si>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</si>
  <si>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</si>
  <si>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</si>
  <si>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</si>
  <si>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</si>
  <si>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</si>
  <si>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</si>
  <si>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</si>
  <si>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</si>
  <si>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</si>
  <si>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</si>
  <si>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</si>
  <si>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</si>
  <si>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</si>
  <si>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</si>
  <si>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</si>
  <si>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</si>
  <si>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</si>
  <si>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</si>
  <si>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</si>
  <si>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</si>
  <si>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</si>
  <si>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</si>
  <si>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</si>
  <si>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</si>
  <si>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</si>
  <si>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</si>
  <si>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</si>
  <si>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</si>
  <si>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</si>
  <si>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</si>
  <si>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</si>
  <si>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</si>
  <si>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</si>
  <si>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</si>
  <si>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</si>
  <si>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</si>
  <si>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</si>
  <si>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</si>
  <si>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</si>
  <si>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</si>
  <si>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</si>
  <si>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</si>
  <si>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</si>
  <si>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</si>
  <si>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</si>
  <si>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</si>
  <si>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</si>
  <si>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</si>
  <si>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</si>
  <si>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</si>
  <si>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</si>
  <si>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</si>
  <si>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</si>
  <si>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</si>
  <si>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</si>
  <si>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</si>
  <si>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</si>
  <si>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</si>
  <si>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</si>
  <si>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</si>
  <si>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</si>
  <si>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</si>
  <si>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</si>
  <si>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</si>
  <si>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</si>
  <si>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</si>
  <si>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</si>
  <si>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</si>
  <si>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</si>
  <si>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</si>
  <si>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</si>
  <si>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</si>
  <si>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</si>
  <si>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</si>
  <si>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</si>
  <si>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</si>
  <si>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</si>
  <si>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</si>
  <si>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</si>
  <si>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</si>
  <si>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</si>
  <si>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</si>
  <si>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</si>
  <si>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</si>
  <si>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</si>
  <si>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</si>
  <si>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</si>
  <si>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</si>
  <si>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</si>
  <si>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</si>
  <si>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</si>
  <si>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</si>
  <si>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</si>
  <si>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</si>
  <si>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</si>
  <si>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</si>
  <si>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</si>
  <si>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</si>
  <si>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</si>
  <si>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</si>
  <si>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</si>
  <si>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</si>
  <si>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</si>
  <si>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</si>
  <si>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</si>
  <si>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</si>
  <si>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</si>
  <si>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</si>
  <si>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</si>
  <si>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</si>
  <si>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</si>
  <si>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</si>
  <si>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</si>
  <si>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</si>
  <si>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</si>
  <si>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</si>
  <si>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</si>
  <si>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</si>
  <si>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</si>
  <si>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</si>
  <si>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</si>
  <si>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</si>
  <si>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</si>
  <si>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</si>
  <si>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</si>
  <si>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</si>
  <si>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</si>
  <si>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</si>
  <si>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</si>
  <si>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</si>
  <si>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</si>
  <si>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</si>
  <si>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</si>
  <si>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</si>
  <si>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</si>
  <si>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</si>
  <si>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</si>
  <si>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</si>
  <si>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</si>
  <si>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</si>
  <si>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</si>
  <si>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</si>
  <si>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</si>
  <si>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</si>
  <si>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</si>
  <si>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</si>
  <si>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</si>
  <si>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</si>
  <si>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</si>
  <si>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</si>
  <si>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</si>
  <si>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</si>
  <si>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</si>
  <si>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</si>
  <si>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</si>
  <si>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</si>
  <si>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</si>
  <si>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</si>
  <si>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</si>
  <si>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</si>
  <si>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</si>
  <si>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</si>
  <si>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</si>
  <si>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</si>
  <si>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</si>
  <si>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</si>
  <si>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</si>
  <si>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</si>
  <si>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</si>
  <si>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</si>
  <si>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</si>
  <si>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</si>
  <si>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</si>
  <si>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</si>
  <si>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</si>
  <si>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</si>
  <si>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</si>
  <si>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</si>
  <si>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</si>
  <si>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</si>
  <si>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</si>
  <si>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</si>
  <si>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</si>
  <si>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</si>
  <si>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</si>
  <si>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</si>
  <si>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</si>
  <si>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</si>
  <si>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</si>
  <si>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</si>
  <si>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</si>
  <si>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</si>
  <si>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</si>
  <si>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</si>
  <si>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</si>
  <si>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</si>
  <si>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</si>
  <si>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</si>
  <si>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</si>
  <si>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</si>
  <si>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</si>
  <si>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</si>
  <si>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</si>
  <si>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</si>
  <si>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</si>
  <si>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</si>
  <si>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</si>
  <si>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</si>
  <si>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</si>
  <si>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</si>
  <si>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</si>
  <si>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</si>
  <si>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</si>
  <si>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</si>
  <si>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</si>
  <si>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</si>
  <si>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</si>
  <si>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</si>
  <si>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</si>
  <si>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</si>
  <si>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</si>
  <si>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</si>
  <si>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</si>
  <si>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</si>
  <si>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</si>
  <si>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</si>
  <si>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</si>
  <si>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</si>
  <si>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</si>
  <si>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</si>
  <si>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</si>
  <si>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</si>
  <si>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</si>
  <si>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</si>
  <si>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</si>
  <si>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</si>
  <si>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</si>
  <si>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</si>
  <si>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</si>
  <si>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</si>
  <si>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</si>
  <si>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</si>
  <si>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</si>
  <si>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</si>
  <si>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</si>
  <si>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</si>
  <si>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</si>
  <si>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</si>
  <si>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</si>
  <si>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</si>
  <si>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</si>
  <si>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</si>
  <si>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</si>
  <si>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</si>
  <si>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</si>
  <si>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</si>
  <si>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</si>
  <si>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</si>
  <si>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</si>
  <si>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</si>
  <si>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</si>
  <si>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</si>
  <si>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</si>
  <si>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</si>
  <si>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</si>
  <si>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</si>
  <si>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</si>
  <si>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</si>
  <si>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</si>
  <si>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</si>
  <si>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</si>
  <si>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</si>
  <si>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</si>
  <si>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</si>
  <si>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</si>
  <si>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</si>
  <si>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</si>
  <si>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</si>
  <si>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</si>
  <si>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</si>
  <si>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</si>
  <si>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</si>
  <si>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</si>
  <si>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</si>
  <si>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</si>
  <si>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</si>
  <si>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</si>
  <si>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</si>
  <si>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</si>
  <si>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</si>
  <si>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</si>
  <si>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</si>
  <si>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</si>
  <si>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</si>
  <si>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</si>
  <si>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</si>
  <si>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</si>
  <si>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</si>
  <si>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</si>
  <si>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</si>
  <si>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</si>
  <si>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</si>
  <si>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</si>
  <si>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</si>
  <si>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</si>
  <si>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</si>
  <si>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</si>
  <si>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</si>
  <si>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</si>
  <si>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</si>
  <si>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</si>
  <si>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</si>
  <si>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</si>
  <si>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</si>
  <si>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</si>
  <si>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</si>
  <si>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</si>
  <si>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</si>
  <si>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</si>
  <si>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</si>
  <si>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</si>
  <si>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</si>
  <si>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</si>
  <si>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</si>
  <si>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</si>
  <si>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</si>
  <si>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</si>
  <si>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</si>
  <si>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</si>
  <si>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</si>
  <si>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</si>
  <si>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</si>
  <si>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</si>
  <si>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</si>
  <si>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</si>
  <si>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</si>
  <si>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</si>
  <si>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</si>
  <si>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</si>
  <si>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</si>
  <si>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</si>
  <si>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</si>
  <si>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</si>
  <si>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</si>
  <si>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</si>
  <si>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</si>
  <si>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</si>
  <si>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</si>
  <si>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</si>
  <si>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</si>
  <si>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</si>
  <si>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</si>
  <si>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</si>
  <si>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</si>
  <si>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</si>
  <si>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</si>
  <si>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</si>
  <si>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</si>
  <si>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</si>
  <si>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</si>
  <si>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</si>
  <si>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</si>
  <si>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</si>
  <si>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</si>
  <si>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</si>
  <si>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</si>
  <si>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</si>
  <si>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</si>
  <si>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</si>
  <si>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</si>
  <si>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</si>
  <si>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</si>
  <si>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</si>
  <si>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</si>
  <si>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</si>
  <si>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</si>
  <si>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</si>
  <si>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</si>
  <si>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</si>
  <si>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</si>
  <si>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</si>
  <si>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</si>
  <si>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</si>
  <si>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</si>
  <si>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</si>
  <si>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</si>
  <si>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</si>
  <si>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</si>
  <si>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</si>
  <si>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</si>
  <si>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</si>
  <si>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</si>
  <si>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</si>
  <si>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</si>
  <si>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</si>
  <si>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</si>
  <si>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</si>
  <si>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</si>
  <si>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</si>
  <si>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</si>
  <si>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</si>
  <si>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</si>
  <si>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</si>
  <si>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</si>
  <si>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</si>
  <si>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</si>
  <si>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</si>
  <si>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</si>
  <si>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</si>
  <si>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</si>
  <si>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</si>
  <si>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</si>
  <si>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</si>
  <si>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</si>
  <si>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</si>
  <si>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</si>
  <si>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</si>
  <si>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</si>
  <si>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</si>
  <si>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</si>
  <si>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</si>
  <si>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</si>
  <si>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</si>
  <si>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</si>
  <si>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</si>
  <si>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</si>
  <si>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</si>
  <si>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</si>
  <si>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</si>
  <si>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</si>
  <si>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</si>
  <si>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</si>
  <si>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</si>
  <si>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</si>
  <si>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</si>
  <si>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</si>
  <si>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</si>
  <si>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</si>
  <si>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</si>
  <si>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</si>
  <si>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</si>
  <si>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</si>
  <si>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</si>
  <si>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</si>
  <si>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</si>
  <si>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</si>
  <si>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</si>
  <si>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</si>
  <si>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</si>
  <si>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</si>
  <si>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</si>
  <si>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</si>
  <si>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</si>
  <si>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</si>
  <si>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</si>
  <si>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</si>
  <si>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</si>
  <si>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</si>
  <si>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</si>
  <si>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</si>
  <si>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</si>
  <si>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</si>
  <si>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</si>
  <si>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</si>
  <si>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</si>
  <si>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</si>
  <si>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</si>
  <si>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</si>
  <si>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</si>
  <si>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</si>
  <si>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</si>
  <si>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</si>
  <si>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</si>
  <si>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</si>
  <si>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</si>
  <si>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</si>
  <si>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</si>
  <si>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</si>
  <si>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</si>
  <si>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</si>
  <si>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</si>
  <si>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</si>
  <si>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</si>
  <si>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</si>
  <si>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</si>
  <si>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</si>
  <si>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</si>
  <si>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</si>
  <si>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</si>
  <si>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</si>
  <si>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</si>
  <si>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</si>
  <si>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</si>
  <si>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</si>
  <si>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</si>
  <si>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</si>
  <si>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</si>
  <si>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</si>
  <si>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</si>
  <si>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</si>
  <si>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</si>
  <si>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</si>
  <si>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</si>
  <si>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</si>
  <si>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</si>
  <si>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</si>
  <si>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</si>
  <si>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</si>
  <si>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</si>
  <si>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</si>
  <si>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</si>
  <si>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</si>
  <si>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</si>
  <si>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</si>
  <si>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</si>
  <si>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</si>
  <si>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</si>
  <si>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</si>
  <si>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</si>
  <si>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</si>
  <si>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</si>
  <si>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</si>
  <si>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</si>
  <si>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</si>
  <si>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</si>
  <si>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</si>
  <si>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</si>
  <si>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</si>
  <si>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</si>
  <si>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</si>
  <si>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</si>
  <si>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</si>
  <si>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</si>
  <si>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</si>
  <si>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</si>
  <si>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</si>
  <si>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</si>
  <si>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</si>
  <si>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</si>
  <si>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</si>
  <si>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</si>
  <si>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</si>
  <si>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</si>
  <si>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</si>
  <si>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</si>
  <si>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</si>
  <si>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</si>
  <si>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</si>
  <si>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</si>
  <si>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</si>
  <si>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</si>
  <si>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</si>
  <si>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</si>
  <si>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</si>
  <si>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</si>
  <si>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</si>
  <si>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</si>
  <si>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</si>
  <si>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</si>
  <si>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</si>
  <si>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</si>
  <si>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</si>
  <si>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</si>
  <si>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</si>
  <si>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</si>
  <si>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</si>
  <si>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</si>
  <si>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</si>
  <si>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</si>
  <si>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</si>
  <si>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</si>
  <si>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</si>
  <si>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</si>
  <si>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</si>
  <si>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</si>
  <si>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</si>
  <si>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</si>
  <si>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</si>
  <si>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</si>
  <si>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</si>
  <si>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</si>
  <si>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</si>
  <si>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</si>
  <si>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</si>
  <si>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</si>
  <si>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</si>
  <si>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</si>
  <si>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</si>
  <si>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</si>
  <si>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</si>
  <si>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</si>
  <si>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</si>
  <si>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</si>
  <si>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</si>
  <si>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</si>
  <si>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</si>
  <si>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</si>
  <si>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</si>
  <si>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</si>
  <si>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</si>
  <si>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</si>
  <si>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</si>
  <si>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</si>
  <si>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</si>
  <si>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</si>
  <si>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</si>
  <si>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</si>
  <si>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</si>
  <si>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</si>
  <si>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</si>
  <si>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</si>
  <si>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</si>
  <si>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</si>
  <si>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</si>
  <si>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</si>
  <si>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</si>
  <si>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</si>
  <si>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</si>
  <si>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</si>
  <si>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</si>
  <si>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</si>
  <si>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</si>
  <si>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</si>
  <si>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</si>
  <si>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</si>
  <si>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</si>
  <si>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</si>
  <si>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</si>
  <si>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</si>
  <si>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</si>
  <si>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</si>
  <si>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</si>
  <si>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</si>
  <si>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</si>
  <si>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</si>
  <si>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</si>
  <si>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</si>
  <si>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</si>
  <si>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</si>
  <si>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</si>
  <si>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</si>
  <si>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</si>
  <si>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</si>
  <si>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</si>
  <si>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</si>
  <si>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</si>
  <si>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</si>
  <si>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</si>
  <si>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</si>
  <si>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</si>
  <si>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</si>
  <si>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</si>
  <si>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</si>
  <si>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</si>
  <si>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</si>
  <si>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</si>
  <si>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</si>
  <si>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</si>
  <si>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</si>
  <si>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</si>
  <si>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</si>
  <si>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</si>
  <si>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</si>
  <si>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</si>
  <si>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</si>
  <si>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</si>
  <si>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</si>
  <si>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</si>
  <si>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</si>
  <si>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</si>
  <si>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</si>
  <si>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</si>
  <si>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</si>
  <si>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</si>
  <si>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</si>
  <si>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</si>
  <si>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</si>
  <si>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</si>
  <si>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</si>
  <si>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</si>
  <si>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</si>
  <si>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</si>
  <si>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</si>
  <si>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</si>
  <si>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</si>
  <si>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</si>
  <si>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</si>
  <si>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</si>
  <si>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</si>
  <si>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</si>
  <si>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</si>
  <si>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</si>
  <si>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</si>
  <si>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</si>
  <si>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</si>
  <si>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</si>
  <si>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</si>
  <si>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</si>
  <si>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</si>
  <si>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</si>
  <si>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</si>
  <si>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</si>
  <si>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</si>
  <si>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</si>
  <si>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</si>
  <si>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</si>
  <si>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</si>
  <si>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</si>
  <si>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</si>
  <si>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</si>
  <si>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</si>
  <si>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</si>
  <si>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</si>
  <si>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</si>
  <si>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</si>
  <si>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</si>
  <si>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</si>
  <si>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</si>
  <si>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</si>
  <si>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</si>
  <si>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</si>
  <si>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</si>
  <si>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</si>
  <si>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</si>
  <si>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</si>
  <si>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</si>
  <si>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</si>
  <si>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</si>
  <si>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</si>
  <si>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</si>
  <si>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</si>
  <si>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</si>
  <si>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</si>
  <si>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</si>
  <si>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</si>
  <si>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</si>
  <si>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</si>
  <si>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</si>
  <si>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</si>
  <si>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</si>
  <si>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</si>
  <si>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</si>
  <si>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</si>
  <si>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</si>
  <si>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</si>
  <si>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</si>
  <si>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</si>
  <si>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</si>
  <si>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</si>
  <si>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</si>
  <si>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</si>
  <si>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</si>
  <si>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</si>
  <si>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</si>
  <si>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</si>
  <si>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</si>
  <si>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</si>
  <si>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</si>
  <si>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</si>
  <si>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</si>
  <si>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</si>
  <si>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</si>
  <si>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</si>
  <si>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</si>
  <si>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</si>
  <si>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</si>
  <si>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</si>
  <si>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</si>
  <si>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</si>
  <si>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</si>
  <si>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</si>
  <si>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</si>
  <si>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</si>
  <si>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</si>
  <si>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</si>
  <si>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</si>
  <si>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</si>
  <si>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</si>
  <si>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</si>
  <si>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</si>
  <si>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</si>
  <si>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</si>
  <si>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</si>
  <si>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</si>
  <si>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</si>
  <si>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</si>
  <si>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</si>
  <si>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</si>
  <si>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</si>
  <si>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</si>
  <si>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</si>
  <si>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</si>
  <si>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</si>
  <si>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</si>
  <si>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</si>
  <si>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</si>
  <si>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</si>
  <si>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</si>
  <si>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</si>
  <si>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</si>
  <si>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</si>
  <si>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</si>
  <si>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</si>
  <si>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</si>
  <si>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</si>
  <si>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</si>
  <si>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</si>
  <si>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</si>
  <si>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</si>
  <si>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</si>
  <si>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</si>
  <si>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</si>
  <si>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</si>
  <si>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</si>
  <si>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</si>
  <si>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</si>
  <si>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</si>
  <si>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</si>
  <si>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</si>
  <si>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</si>
  <si>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</si>
  <si>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</si>
  <si>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</si>
  <si>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</si>
  <si>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</si>
  <si>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</si>
  <si>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</si>
  <si>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</si>
  <si>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</si>
  <si>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</si>
  <si>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</si>
  <si>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</si>
  <si>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</si>
  <si>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</si>
  <si>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</si>
  <si>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</si>
  <si>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</si>
  <si>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</si>
  <si>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</si>
  <si>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</si>
  <si>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</si>
  <si>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</si>
  <si>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</si>
  <si>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</si>
  <si>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</si>
  <si>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</si>
  <si>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</si>
  <si>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</si>
  <si>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</si>
  <si>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</si>
  <si>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</si>
  <si>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</si>
  <si>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</si>
  <si>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</si>
  <si>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</si>
  <si>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</si>
  <si>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</si>
  <si>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</si>
  <si>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</si>
  <si>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</si>
  <si>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</si>
  <si>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</si>
  <si>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</si>
  <si>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</si>
  <si>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</si>
  <si>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</si>
  <si>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</si>
  <si>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</si>
  <si>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</si>
  <si>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</si>
  <si>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</si>
  <si>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</si>
  <si>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</si>
  <si>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</si>
  <si>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</si>
  <si>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</si>
  <si>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</si>
  <si>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</si>
  <si>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</si>
  <si>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</si>
  <si>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</si>
  <si>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</si>
  <si>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</si>
  <si>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</si>
  <si>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</si>
  <si>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</si>
  <si>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</si>
  <si>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</si>
  <si>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</si>
  <si>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</si>
  <si>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</si>
  <si>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</si>
  <si>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</si>
  <si>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</si>
  <si>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</si>
  <si>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</si>
  <si>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</si>
  <si>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</si>
  <si>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</si>
  <si>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</si>
  <si>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</si>
  <si>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</si>
  <si>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</si>
  <si>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</si>
  <si>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</si>
  <si>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</si>
  <si>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</si>
  <si>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</si>
  <si>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</si>
  <si>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</si>
  <si>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</si>
  <si>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</si>
  <si>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</si>
  <si>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</si>
  <si>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</si>
  <si>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</si>
  <si>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</si>
  <si>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</si>
  <si>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</si>
  <si>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</si>
  <si>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</si>
  <si>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</si>
  <si>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</si>
  <si>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</si>
  <si>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</si>
  <si>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</si>
  <si>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</si>
  <si>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</si>
  <si>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</si>
  <si>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</si>
  <si>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</si>
  <si>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</si>
  <si>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</si>
  <si>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</si>
  <si>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</si>
  <si>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</si>
  <si>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</si>
  <si>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</si>
  <si>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</si>
  <si>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</si>
  <si>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</si>
  <si>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</si>
  <si>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</si>
  <si>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</si>
  <si>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</si>
  <si>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</si>
  <si>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</si>
  <si>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</si>
  <si>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</si>
  <si>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</si>
  <si>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</si>
  <si>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</si>
  <si>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</si>
  <si>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</si>
  <si>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</si>
  <si>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</si>
  <si>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</si>
  <si>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</si>
  <si>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</si>
  <si>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</si>
  <si>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</si>
  <si>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</si>
  <si>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</si>
  <si>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</si>
  <si>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</si>
  <si>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</si>
  <si>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</si>
  <si>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</si>
  <si>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</si>
  <si>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</si>
  <si>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</si>
  <si>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</si>
  <si>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</si>
  <si>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</si>
  <si>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</si>
  <si>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</si>
  <si>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</si>
  <si>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</si>
  <si>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</si>
  <si>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</si>
  <si>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</si>
  <si>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</si>
  <si>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</si>
  <si>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</si>
  <si>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</si>
  <si>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</si>
  <si>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</si>
  <si>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</si>
  <si>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</si>
  <si>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</si>
  <si>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</si>
  <si>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</si>
  <si>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</si>
  <si>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</si>
  <si>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</si>
  <si>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</si>
  <si>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</si>
  <si>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</si>
  <si>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</si>
  <si>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</si>
  <si>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</si>
  <si>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</si>
  <si>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</si>
  <si>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</si>
  <si>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</si>
  <si>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</si>
  <si>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</si>
  <si>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</si>
  <si>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</si>
  <si>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</si>
  <si>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</si>
  <si>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</si>
  <si>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</si>
  <si>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</si>
  <si>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</si>
  <si>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</si>
  <si>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</si>
  <si>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</si>
  <si>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</si>
  <si>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</si>
  <si>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</si>
  <si>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</si>
  <si>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</si>
  <si>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</si>
  <si>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</si>
  <si>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</si>
  <si>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</si>
  <si>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</si>
  <si>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</si>
  <si>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</si>
  <si>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</si>
  <si>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</si>
  <si>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</si>
  <si>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</si>
  <si>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</si>
  <si>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</si>
  <si>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</si>
  <si>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</si>
  <si>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</si>
  <si>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</si>
  <si>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</si>
  <si>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</si>
  <si>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</si>
  <si>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</si>
  <si>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</si>
  <si>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</si>
  <si>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</si>
  <si>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</si>
  <si>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</si>
  <si>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</si>
  <si>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</si>
  <si>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</si>
  <si>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</si>
  <si>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</si>
  <si>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</si>
  <si>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</si>
  <si>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</si>
  <si>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</si>
  <si>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</si>
  <si>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</si>
  <si>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</si>
  <si>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</si>
  <si>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</si>
  <si>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</si>
  <si>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</si>
  <si>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</si>
  <si>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</si>
  <si>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</si>
  <si>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</si>
  <si>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</si>
  <si>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</si>
  <si>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</si>
  <si>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</si>
  <si>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</si>
  <si>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</si>
  <si>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</si>
  <si>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</si>
  <si>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</si>
  <si>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</si>
  <si>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</si>
  <si>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</si>
  <si>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</si>
  <si>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</si>
  <si>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</si>
  <si>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</si>
  <si>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</si>
  <si>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</si>
  <si>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</si>
  <si>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</si>
  <si>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</si>
  <si>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</si>
  <si>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</si>
  <si>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</si>
  <si>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</si>
  <si>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</si>
  <si>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</si>
  <si>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</si>
  <si>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</si>
  <si>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</si>
  <si>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</si>
  <si>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</si>
  <si>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</si>
  <si>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</si>
  <si>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</si>
  <si>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</si>
  <si>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</si>
  <si>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</si>
  <si>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</si>
  <si>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</si>
  <si>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</si>
  <si>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</si>
  <si>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</si>
  <si>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</si>
  <si>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</si>
  <si>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</si>
  <si>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</si>
  <si>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</si>
  <si>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</si>
  <si>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</si>
  <si>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</si>
  <si>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</si>
  <si>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</si>
  <si>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</si>
  <si>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</si>
  <si>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</si>
  <si>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</si>
  <si>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</si>
  <si>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</si>
  <si>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</si>
  <si>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</si>
  <si>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</si>
  <si>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</si>
  <si>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</si>
  <si>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</si>
  <si>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</si>
  <si>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</si>
  <si>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</si>
  <si>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</si>
  <si>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</si>
  <si>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</si>
  <si>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</si>
  <si>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</si>
  <si>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</si>
  <si>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</si>
  <si>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</si>
  <si>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</si>
  <si>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</si>
  <si>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</si>
  <si>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</si>
  <si>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</si>
  <si>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</si>
  <si>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</si>
  <si>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</si>
  <si>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</si>
  <si>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</si>
  <si>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</si>
  <si>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</si>
  <si>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</si>
  <si>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</si>
  <si>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</si>
  <si>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</si>
  <si>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</si>
  <si>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</si>
  <si>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</si>
  <si>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</si>
  <si>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</si>
  <si>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</si>
  <si>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</si>
  <si>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</si>
  <si>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</si>
  <si>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</si>
  <si>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</si>
  <si>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</si>
  <si>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</si>
  <si>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</si>
  <si>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</si>
  <si>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</si>
  <si>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</si>
  <si>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</si>
  <si>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</si>
  <si>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</si>
  <si>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</si>
  <si>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</si>
  <si>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</si>
  <si>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</si>
  <si>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</si>
  <si>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</si>
  <si>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</si>
  <si>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</si>
  <si>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</si>
  <si>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</si>
  <si>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</si>
  <si>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</si>
  <si>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</si>
  <si>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</si>
  <si>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</si>
  <si>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</si>
  <si>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</si>
  <si>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</si>
  <si>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</si>
  <si>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</si>
  <si>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</si>
  <si>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</si>
  <si>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</si>
  <si>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</si>
  <si>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</si>
  <si>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</si>
  <si>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</si>
  <si>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</si>
  <si>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</si>
  <si>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</si>
  <si>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</si>
  <si>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</si>
  <si>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</si>
  <si>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</si>
  <si>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</si>
  <si>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</si>
  <si>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</si>
  <si>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</si>
  <si>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</si>
  <si>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</si>
  <si>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</si>
  <si>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</si>
  <si>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</si>
  <si>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</si>
  <si>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</si>
  <si>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</si>
  <si>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</si>
  <si>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</si>
  <si>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</si>
  <si>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</si>
  <si>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</si>
  <si>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</si>
  <si>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</si>
  <si>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</si>
  <si>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</si>
  <si>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</si>
  <si>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</si>
  <si>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</si>
  <si>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</si>
  <si>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</si>
  <si>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</si>
  <si>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</si>
  <si>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</si>
  <si>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</si>
  <si>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</si>
  <si>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</si>
  <si>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</si>
  <si>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</si>
  <si>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</si>
  <si>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</si>
  <si>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</si>
  <si>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</si>
  <si>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</si>
  <si>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</si>
  <si>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</si>
  <si>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</si>
  <si>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</si>
  <si>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</si>
  <si>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</si>
  <si>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</si>
  <si>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</si>
  <si>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</si>
  <si>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</si>
  <si>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</si>
  <si>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</si>
  <si>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</si>
  <si>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</si>
  <si>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</si>
  <si>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</si>
  <si>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</si>
  <si>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</si>
  <si>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</si>
  <si>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</si>
  <si>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</si>
  <si>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</si>
  <si>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</si>
  <si>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</si>
  <si>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</si>
  <si>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</si>
  <si>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</si>
  <si>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</si>
  <si>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</si>
  <si>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</si>
  <si>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</si>
  <si>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</si>
  <si>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</si>
  <si>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</si>
  <si>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</si>
  <si>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</si>
  <si>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</si>
  <si>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</si>
  <si>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</si>
  <si>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</si>
  <si>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</si>
  <si>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</si>
  <si>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</si>
  <si>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</si>
  <si>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</si>
  <si>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</si>
  <si>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</si>
  <si>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</si>
  <si>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</si>
  <si>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</si>
  <si>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</si>
  <si>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</si>
  <si>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</si>
  <si>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</si>
  <si>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</si>
  <si>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</si>
  <si>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</si>
  <si>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</si>
  <si>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</si>
  <si>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</si>
  <si>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</si>
  <si>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</si>
  <si>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</si>
  <si>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</si>
  <si>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</si>
  <si>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</si>
  <si>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</si>
  <si>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</si>
  <si>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</si>
  <si>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</si>
  <si>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</si>
  <si>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</si>
  <si>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</si>
  <si>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</si>
  <si>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</si>
  <si>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</si>
  <si>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</si>
  <si>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</si>
  <si>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</si>
  <si>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</si>
  <si>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</si>
  <si>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</si>
  <si>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</si>
  <si>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</si>
  <si>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</si>
  <si>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</si>
  <si>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</si>
  <si>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</si>
  <si>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</si>
  <si>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</si>
  <si>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</si>
  <si>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</si>
  <si>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</si>
  <si>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</si>
  <si>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</si>
  <si>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</si>
  <si>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</si>
  <si>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</si>
  <si>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</si>
  <si>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</si>
  <si>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</si>
  <si>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</si>
  <si>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</si>
  <si>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</si>
  <si>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</si>
  <si>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</si>
  <si>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</si>
  <si>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</si>
  <si>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</si>
  <si>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</si>
  <si>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</si>
  <si>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</si>
  <si>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</si>
  <si>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</si>
  <si>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</si>
  <si>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</si>
  <si>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</si>
  <si>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</si>
  <si>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</si>
  <si>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</si>
  <si>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</si>
  <si>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</si>
  <si>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</si>
  <si>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</si>
  <si>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</si>
  <si>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</si>
  <si>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</si>
  <si>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</si>
  <si>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</si>
  <si>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</si>
  <si>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</si>
  <si>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</si>
  <si>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</si>
  <si>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</si>
  <si>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</si>
  <si>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</si>
  <si>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</si>
  <si>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</si>
  <si>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</si>
  <si>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</si>
  <si>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</si>
  <si>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</si>
  <si>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</si>
  <si>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</si>
  <si>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</si>
  <si>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</si>
  <si>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</si>
  <si>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</si>
  <si>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</si>
  <si>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</si>
  <si>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</si>
  <si>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</si>
  <si>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</si>
  <si>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</si>
  <si>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</si>
  <si>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</si>
  <si>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</si>
  <si>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</si>
  <si>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</si>
  <si>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</si>
  <si>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</si>
  <si>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</si>
  <si>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</si>
  <si>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</si>
  <si>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</si>
  <si>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</si>
  <si>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</si>
  <si>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</si>
  <si>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</si>
  <si>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</si>
  <si>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</si>
  <si>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</si>
  <si>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</si>
  <si>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</si>
  <si>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</si>
  <si>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</si>
  <si>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</si>
  <si>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</si>
  <si>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</si>
  <si>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</si>
  <si>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</si>
  <si>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</si>
  <si>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</si>
  <si>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</si>
  <si>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</si>
  <si>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</si>
  <si>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</si>
  <si>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</si>
  <si>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</si>
  <si>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</si>
  <si>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</si>
  <si>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</si>
  <si>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</si>
  <si>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</si>
  <si>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</si>
  <si>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</si>
  <si>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</si>
  <si>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</si>
  <si>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</si>
  <si>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</si>
  <si>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</si>
  <si>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</si>
  <si>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</si>
  <si>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</si>
  <si>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</si>
  <si>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</si>
  <si>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</si>
  <si>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</si>
  <si>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</si>
  <si>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</si>
  <si>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</si>
  <si>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</si>
  <si>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</si>
  <si>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</si>
  <si>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</si>
  <si>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</si>
  <si>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</si>
  <si>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</si>
  <si>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</si>
  <si>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</si>
  <si>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</si>
  <si>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</si>
  <si>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</si>
  <si>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</si>
  <si>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</si>
  <si>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</si>
  <si>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</si>
  <si>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</si>
  <si>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</si>
  <si>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</si>
  <si>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</si>
  <si>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</si>
  <si>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</si>
  <si>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</si>
  <si>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</si>
  <si>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</si>
  <si>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</si>
  <si>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</si>
  <si>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</si>
  <si>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</si>
  <si>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</si>
  <si>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</si>
  <si>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</si>
  <si>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</si>
  <si>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</si>
  <si>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</si>
  <si>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</si>
  <si>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</si>
  <si>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</si>
  <si>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</si>
  <si>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</si>
  <si>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</si>
  <si>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</si>
  <si>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</si>
  <si>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</si>
  <si>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</si>
  <si>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</si>
  <si>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</si>
  <si>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</si>
  <si>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</si>
  <si>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</si>
  <si>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</si>
  <si>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</si>
  <si>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</si>
  <si>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</si>
  <si>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</si>
  <si>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</si>
  <si>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</si>
  <si>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</si>
  <si>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</si>
  <si>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</si>
  <si>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</si>
  <si>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</si>
  <si>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</si>
  <si>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</si>
  <si>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</si>
  <si>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</si>
  <si>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</si>
  <si>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</si>
  <si>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</si>
  <si>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</si>
  <si>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</si>
  <si>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</si>
  <si>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</si>
  <si>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</si>
  <si>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</si>
  <si>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</si>
  <si>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</si>
  <si>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</si>
  <si>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</si>
  <si>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</si>
  <si>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</si>
  <si>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</si>
  <si>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</si>
  <si>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</si>
  <si>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</si>
  <si>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</si>
  <si>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</si>
  <si>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</si>
  <si>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</si>
  <si>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</si>
  <si>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</si>
  <si>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</si>
  <si>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</si>
  <si>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</si>
  <si>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</si>
  <si>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</si>
  <si>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</si>
  <si>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</si>
  <si>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</si>
  <si>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</si>
  <si>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</si>
  <si>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</si>
  <si>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</si>
  <si>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</si>
  <si>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</si>
  <si>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</si>
  <si>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</si>
  <si>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</si>
  <si>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</si>
  <si>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</si>
  <si>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</si>
  <si>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</si>
  <si>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</si>
  <si>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</si>
  <si>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</si>
  <si>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</si>
  <si>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</si>
  <si>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</si>
  <si>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</si>
  <si>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</si>
  <si>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</si>
  <si>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</si>
  <si>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</si>
  <si>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</si>
  <si>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</si>
  <si>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</si>
  <si>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</si>
  <si>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</si>
  <si>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</si>
  <si>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</si>
  <si>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</si>
  <si>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</si>
  <si>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</si>
  <si>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</si>
  <si>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</si>
  <si>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</si>
  <si>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</si>
  <si>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</si>
  <si>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</si>
  <si>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</si>
  <si>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</si>
  <si>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</si>
  <si>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</si>
  <si>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</si>
  <si>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</si>
  <si>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</si>
  <si>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</si>
  <si>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</si>
  <si>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</si>
  <si>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</si>
  <si>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</si>
  <si>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</si>
  <si>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</si>
  <si>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</si>
  <si>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</si>
  <si>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</si>
  <si>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</si>
  <si>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</si>
  <si>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</si>
  <si>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</si>
  <si>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</si>
  <si>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</si>
  <si>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</si>
  <si>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</si>
  <si>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</si>
  <si>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</si>
  <si>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</si>
  <si>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</si>
  <si>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</si>
  <si>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</si>
  <si>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</si>
  <si>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</si>
  <si>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</si>
  <si>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</si>
  <si>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</si>
  <si>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</si>
  <si>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</si>
  <si>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</si>
  <si>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</si>
  <si>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</si>
  <si>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</si>
  <si>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</si>
  <si>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</si>
  <si>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</si>
  <si>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</si>
  <si>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</si>
  <si>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</si>
  <si>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</si>
  <si>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</si>
  <si>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</si>
  <si>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</si>
  <si>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</si>
  <si>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</si>
  <si>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</si>
  <si>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</si>
  <si>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</si>
  <si>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</si>
  <si>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</si>
  <si>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</si>
  <si>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</si>
  <si>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</si>
  <si>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</si>
  <si>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</si>
  <si>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</si>
  <si>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</si>
  <si>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</si>
  <si>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</si>
  <si>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</si>
  <si>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</si>
  <si>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</si>
  <si>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</si>
  <si>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</si>
  <si>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</si>
  <si>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</si>
  <si>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</si>
  <si>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</si>
  <si>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</si>
  <si>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</si>
  <si>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</si>
  <si>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</si>
  <si>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</si>
  <si>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</si>
  <si>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</si>
  <si>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</si>
  <si>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</si>
  <si>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</si>
  <si>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</si>
  <si>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</si>
  <si>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</si>
  <si>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</si>
  <si>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</si>
  <si>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</si>
  <si>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</si>
  <si>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</si>
  <si>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</si>
  <si>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</si>
  <si>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</si>
  <si>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</si>
  <si>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</si>
  <si>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</si>
  <si>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</si>
  <si>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</si>
  <si>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</si>
  <si>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</si>
  <si>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</si>
  <si>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</si>
  <si>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</si>
  <si>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</si>
  <si>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</si>
  <si>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</si>
  <si>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</si>
  <si>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</si>
  <si>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</si>
  <si>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</si>
  <si>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</si>
  <si>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</si>
  <si>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</si>
  <si>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</si>
  <si>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</si>
  <si>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</si>
  <si>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</si>
  <si>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</si>
  <si>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</si>
  <si>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</si>
  <si>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</si>
  <si>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</si>
  <si>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</si>
  <si>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</si>
  <si>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</si>
  <si>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</si>
  <si>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</si>
  <si>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</si>
  <si>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</si>
  <si>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</si>
  <si>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</si>
  <si>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</si>
  <si>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</si>
  <si>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</si>
  <si>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</si>
  <si>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</si>
  <si>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</si>
  <si>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</si>
  <si>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</si>
  <si>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</si>
  <si>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</si>
  <si>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</si>
  <si>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</si>
  <si>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</si>
  <si>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</si>
  <si>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</si>
  <si>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</si>
  <si>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</si>
  <si>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</si>
  <si>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</si>
  <si>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</si>
  <si>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</si>
  <si>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</si>
  <si>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</si>
  <si>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</si>
  <si>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</si>
  <si>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</si>
  <si>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</si>
  <si>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</si>
  <si>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</si>
  <si>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</si>
  <si>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</si>
  <si>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</si>
  <si>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</si>
  <si>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</si>
  <si>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</si>
  <si>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</si>
  <si>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</si>
  <si>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</si>
  <si>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</si>
  <si>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</si>
  <si>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</si>
  <si>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</si>
  <si>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</si>
  <si>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</si>
  <si>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</si>
  <si>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</si>
  <si>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</si>
  <si>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</si>
  <si>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</si>
  <si>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</si>
  <si>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</si>
  <si>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</si>
  <si>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</si>
  <si>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</si>
  <si>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</si>
  <si>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</si>
  <si>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</si>
  <si>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</si>
  <si>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</si>
  <si>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</si>
  <si>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</si>
  <si>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</si>
  <si>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</si>
  <si>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</si>
  <si>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</si>
  <si>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</si>
  <si>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</si>
  <si>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</si>
  <si>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</si>
  <si>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</si>
  <si>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</si>
  <si>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</si>
  <si>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</si>
  <si>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</si>
  <si>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</si>
  <si>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</si>
  <si>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</si>
  <si>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</si>
  <si>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</si>
  <si>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</si>
  <si>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</si>
  <si>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</si>
  <si>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</si>
  <si>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</si>
  <si>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</si>
  <si>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</si>
  <si>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</si>
  <si>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</si>
  <si>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</si>
  <si>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</si>
  <si>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</si>
  <si>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</si>
  <si>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</si>
  <si>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</si>
  <si>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</si>
  <si>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</si>
  <si>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</si>
  <si>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</si>
  <si>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</si>
  <si>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</si>
  <si>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</si>
  <si>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</si>
  <si>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</si>
  <si>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</si>
  <si>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</si>
  <si>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</si>
  <si>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</si>
  <si>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</si>
  <si>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</si>
  <si>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</si>
  <si>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</si>
  <si>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</si>
  <si>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</si>
  <si>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</si>
  <si>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</si>
  <si>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</si>
  <si>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</si>
  <si>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</si>
  <si>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</si>
  <si>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</si>
  <si>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</si>
  <si>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</si>
  <si>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</si>
  <si>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</si>
  <si>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</si>
  <si>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</si>
  <si>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</si>
  <si>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</si>
  <si>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</si>
  <si>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</si>
  <si>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</si>
  <si>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</si>
  <si>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</si>
  <si>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</si>
  <si>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</si>
  <si>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</si>
  <si>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</si>
  <si>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</si>
  <si>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</si>
  <si>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</si>
  <si>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</si>
  <si>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</si>
  <si>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</si>
  <si>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</si>
  <si>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</si>
  <si>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</si>
  <si>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</si>
  <si>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</si>
  <si>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</si>
  <si>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</si>
  <si>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</si>
  <si>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</si>
  <si>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</si>
  <si>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</si>
  <si>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</si>
  <si>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</si>
  <si>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</si>
  <si>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</si>
  <si>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</si>
  <si>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</si>
  <si>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</si>
  <si>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</si>
  <si>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</si>
  <si>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</si>
  <si>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</si>
  <si>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</si>
  <si>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</si>
  <si>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</si>
  <si>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</si>
  <si>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</si>
  <si>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</si>
  <si>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</si>
  <si>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</si>
  <si>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</si>
  <si>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</si>
  <si>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</si>
  <si>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</si>
  <si>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</si>
  <si>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</si>
  <si>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</si>
  <si>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</si>
  <si>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</si>
  <si>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</si>
  <si>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</si>
  <si>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</si>
  <si>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</si>
  <si>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</si>
  <si>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</si>
  <si>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</si>
  <si>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</si>
  <si>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</si>
  <si>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</si>
  <si>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</si>
  <si>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</si>
  <si>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</si>
  <si>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</si>
  <si>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</si>
  <si>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</si>
  <si>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</si>
  <si>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</si>
  <si>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</si>
  <si>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</si>
  <si>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</si>
  <si>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</si>
  <si>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</si>
  <si>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</si>
  <si>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</si>
  <si>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</si>
  <si>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</si>
  <si>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</si>
  <si>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</si>
  <si>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</si>
  <si>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</si>
  <si>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</si>
  <si>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</si>
  <si>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</si>
  <si>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</si>
  <si>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</si>
  <si>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</si>
  <si>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</si>
  <si>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</si>
  <si>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</si>
  <si>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</si>
  <si>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</si>
  <si>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</si>
  <si>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</si>
  <si>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</si>
  <si>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</si>
  <si>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</si>
  <si>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</si>
  <si>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</si>
  <si>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</si>
  <si>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</si>
  <si>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</si>
  <si>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</si>
  <si>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</si>
  <si>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</si>
  <si>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</si>
  <si>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</si>
  <si>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</si>
  <si>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</si>
  <si>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</si>
  <si>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</si>
  <si>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</si>
  <si>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</si>
  <si>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</si>
  <si>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</si>
  <si>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</si>
  <si>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</si>
  <si>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</si>
  <si>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</si>
  <si>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</si>
  <si>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</si>
  <si>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</si>
  <si>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</si>
  <si>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</si>
  <si>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</si>
  <si>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</si>
  <si>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</si>
  <si>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</si>
  <si>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</si>
  <si>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</si>
  <si>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</si>
  <si>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</si>
  <si>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</si>
  <si>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</si>
  <si>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</si>
  <si>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</si>
  <si>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</si>
  <si>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</si>
  <si>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</si>
  <si>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</si>
  <si>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</si>
  <si>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</si>
  <si>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</si>
  <si>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</si>
  <si>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</si>
  <si>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</si>
  <si>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</si>
  <si>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</si>
  <si>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</si>
  <si>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</si>
  <si>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</si>
  <si>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</si>
  <si>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</si>
  <si>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</si>
  <si>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</si>
  <si>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</si>
  <si>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</si>
  <si>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</si>
  <si>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</si>
  <si>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</si>
  <si>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</si>
  <si>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</si>
  <si>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</si>
  <si>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</si>
  <si>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</si>
  <si>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</si>
  <si>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</si>
  <si>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</si>
  <si>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</si>
  <si>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</si>
  <si>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</si>
  <si>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</si>
  <si>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</si>
  <si>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</si>
  <si>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</si>
  <si>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</si>
  <si>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</si>
  <si>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</si>
  <si>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</si>
  <si>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</si>
  <si>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</si>
  <si>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</si>
  <si>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</si>
  <si>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</si>
  <si>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</si>
  <si>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</si>
  <si>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</si>
  <si>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</si>
  <si>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</si>
  <si>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</si>
  <si>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</si>
  <si>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</si>
  <si>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</si>
  <si>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</si>
  <si>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</si>
  <si>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</si>
  <si>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</si>
  <si>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</si>
  <si>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</si>
  <si>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</si>
  <si>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</si>
  <si>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</si>
  <si>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</si>
  <si>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</si>
  <si>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</si>
  <si>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</si>
  <si>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</si>
  <si>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</si>
  <si>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</si>
  <si>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</si>
  <si>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</si>
  <si>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</si>
  <si>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</si>
  <si>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</si>
  <si>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</si>
  <si>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</si>
  <si>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</si>
  <si>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</si>
  <si>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</si>
  <si>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</si>
  <si>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</si>
  <si>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</si>
  <si>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</si>
  <si>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</si>
  <si>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</si>
  <si>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</si>
  <si>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</si>
  <si>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</si>
  <si>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</si>
  <si>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</si>
  <si>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</si>
  <si>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</si>
  <si>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</si>
  <si>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</si>
  <si>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</si>
  <si>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</si>
  <si>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</si>
  <si>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</si>
  <si>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</si>
  <si>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</si>
  <si>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</si>
  <si>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</si>
  <si>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</si>
  <si>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</si>
  <si>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</si>
  <si>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</si>
  <si>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</si>
  <si>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</si>
  <si>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</si>
  <si>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</si>
  <si>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</si>
  <si>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</si>
  <si>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</si>
  <si>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</si>
  <si>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</si>
  <si>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</si>
  <si>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</si>
  <si>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</si>
  <si>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</si>
  <si>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</si>
  <si>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</si>
  <si>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</si>
  <si>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</si>
  <si>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</si>
  <si>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</si>
  <si>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</si>
  <si>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</si>
  <si>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</si>
  <si>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</si>
  <si>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</si>
  <si>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</si>
  <si>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</si>
  <si>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</si>
  <si>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</si>
  <si>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</si>
  <si>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</si>
  <si>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</si>
  <si>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</si>
  <si>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</si>
  <si>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</si>
  <si>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</si>
  <si>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</si>
  <si>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</si>
  <si>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</si>
  <si>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</si>
  <si>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</si>
  <si>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</si>
  <si>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</si>
  <si>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</si>
  <si>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</si>
  <si>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</si>
  <si>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</si>
  <si>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</si>
  <si>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</si>
  <si>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</si>
  <si>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</si>
  <si>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</si>
  <si>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</si>
  <si>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</si>
  <si>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</si>
  <si>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</si>
  <si>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</si>
  <si>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</si>
  <si>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</si>
  <si>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</si>
  <si>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</si>
  <si>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</si>
  <si>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</si>
  <si>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</si>
  <si>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</si>
  <si>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</si>
  <si>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</si>
  <si>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</si>
  <si>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</si>
  <si>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</si>
  <si>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</si>
  <si>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</si>
  <si>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</si>
  <si>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</si>
  <si>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</si>
  <si>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</si>
  <si>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</si>
  <si>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</si>
  <si>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</si>
  <si>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</si>
  <si>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</si>
  <si>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</si>
  <si>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</si>
  <si>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</si>
  <si>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</si>
  <si>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</si>
  <si>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</si>
  <si>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</si>
  <si>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</si>
  <si>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</si>
  <si>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</si>
  <si>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</si>
  <si>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</si>
  <si>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</si>
  <si>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</si>
  <si>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</si>
  <si>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</si>
  <si>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</si>
  <si>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</si>
  <si>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</si>
  <si>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</si>
  <si>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</si>
  <si>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</si>
  <si>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</si>
  <si>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</si>
  <si>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</si>
  <si>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</si>
  <si>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</si>
  <si>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</si>
  <si>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</si>
  <si>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</si>
  <si>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</si>
  <si>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</si>
  <si>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</si>
  <si>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</si>
  <si>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</si>
  <si>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</si>
  <si>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</si>
  <si>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</si>
  <si>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</si>
  <si>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</si>
  <si>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</si>
  <si>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</si>
  <si>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</si>
  <si>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</si>
  <si>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</si>
  <si>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</si>
  <si>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</si>
  <si>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</si>
  <si>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</si>
  <si>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</si>
  <si>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</si>
  <si>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</si>
  <si>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</si>
  <si>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</si>
  <si>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</si>
  <si>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</si>
  <si>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</si>
  <si>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</si>
  <si>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</si>
  <si>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</si>
  <si>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</si>
  <si>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</si>
  <si>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</si>
  <si>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</si>
  <si>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</si>
  <si>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</si>
  <si>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</si>
  <si>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</si>
  <si>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</si>
  <si>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</si>
  <si>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</si>
  <si>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</si>
  <si>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</si>
  <si>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</si>
  <si>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</si>
  <si>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</si>
  <si>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</si>
  <si>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</si>
  <si>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</si>
  <si>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</si>
  <si>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</si>
  <si>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</si>
  <si>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</si>
  <si>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</si>
  <si>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</si>
  <si>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</si>
  <si>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</si>
  <si>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</si>
  <si>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</si>
  <si>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</si>
  <si>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</si>
  <si>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</si>
  <si>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</si>
  <si>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</si>
  <si>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</si>
  <si>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</si>
  <si>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</si>
  <si>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</si>
  <si>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</si>
  <si>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</si>
  <si>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</si>
  <si>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</si>
  <si>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</si>
  <si>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</si>
  <si>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</si>
  <si>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</si>
  <si>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</si>
  <si>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</si>
  <si>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</si>
  <si>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</si>
  <si>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</si>
  <si>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</si>
  <si>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</si>
  <si>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</si>
  <si>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</si>
  <si>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</si>
  <si>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</si>
  <si>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</si>
  <si>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</si>
  <si>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</si>
  <si>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</si>
  <si>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</si>
  <si>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</si>
  <si>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</si>
  <si>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</si>
  <si>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</si>
  <si>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</si>
  <si>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</si>
  <si>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</si>
  <si>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</si>
  <si>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</si>
  <si>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</si>
  <si>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</si>
  <si>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</si>
  <si>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</si>
  <si>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</si>
  <si>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</si>
  <si>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</si>
  <si>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</si>
  <si>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</si>
  <si>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</si>
  <si>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</si>
  <si>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</si>
  <si>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</si>
  <si>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</si>
  <si>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</si>
  <si>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</si>
  <si>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</si>
  <si>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</si>
  <si>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</si>
  <si>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</si>
  <si>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</si>
  <si>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</si>
  <si>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</si>
  <si>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</si>
  <si>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</si>
  <si>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</si>
  <si>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</si>
  <si>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</si>
  <si>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</si>
  <si>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</si>
  <si>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</si>
  <si>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</si>
  <si>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</si>
  <si>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</si>
  <si>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</si>
  <si>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</si>
  <si>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</si>
  <si>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</si>
  <si>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</si>
  <si>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</si>
  <si>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</si>
  <si>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</si>
  <si>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</si>
  <si>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</si>
  <si>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</si>
  <si>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</si>
  <si>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</si>
  <si>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</si>
  <si>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</si>
  <si>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</si>
  <si>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</si>
  <si>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</si>
  <si>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</si>
  <si>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</si>
  <si>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</si>
  <si>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</si>
  <si>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</si>
  <si>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</si>
  <si>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</si>
  <si>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</si>
  <si>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</si>
  <si>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</si>
  <si>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</si>
  <si>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</si>
  <si>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</si>
  <si>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</si>
  <si>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</si>
  <si>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</si>
  <si>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</si>
  <si>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</si>
  <si>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</si>
  <si>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</si>
  <si>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</si>
  <si>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</si>
  <si>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</si>
  <si>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</si>
  <si>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</si>
  <si>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</si>
  <si>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</si>
  <si>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</si>
  <si>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</si>
  <si>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</si>
  <si>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</si>
  <si>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</si>
  <si>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</si>
  <si>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</si>
  <si>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</si>
  <si>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</si>
  <si>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</si>
  <si>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</si>
  <si>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</si>
  <si>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</si>
  <si>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</si>
  <si>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</si>
  <si>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</si>
  <si>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</si>
  <si>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</si>
  <si>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</si>
  <si>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</si>
  <si>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</si>
  <si>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</si>
  <si>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</si>
  <si>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</si>
  <si>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</si>
  <si>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</si>
  <si>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</si>
  <si>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</si>
  <si>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</si>
  <si>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</si>
  <si>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</si>
  <si>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</si>
  <si>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</si>
  <si>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</si>
  <si>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</si>
  <si>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</si>
  <si>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</si>
  <si>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</si>
  <si>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</si>
  <si>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</si>
  <si>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</si>
  <si>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</si>
  <si>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</si>
  <si>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</si>
  <si>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</si>
  <si>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</si>
  <si>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</si>
  <si>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</si>
  <si>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</si>
  <si>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</si>
  <si>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</si>
  <si>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</si>
  <si>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</si>
  <si>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</si>
  <si>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</si>
  <si>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</si>
  <si>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</si>
  <si>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</si>
  <si>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</si>
  <si>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</si>
  <si>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</si>
  <si>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</si>
  <si>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</si>
  <si>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</si>
  <si>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</si>
  <si>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</si>
  <si>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</si>
  <si>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</si>
  <si>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</si>
  <si>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</si>
  <si>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</si>
  <si>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</si>
  <si>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</si>
  <si>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</si>
  <si>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</si>
  <si>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</si>
  <si>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</si>
  <si>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</si>
  <si>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</si>
  <si>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</si>
  <si>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</si>
  <si>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</si>
  <si>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</si>
  <si>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</si>
  <si>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</si>
  <si>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</si>
  <si>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</si>
  <si>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</si>
  <si>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</si>
  <si>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</si>
  <si>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</si>
  <si>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</si>
  <si>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</si>
  <si>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</si>
  <si>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</si>
  <si>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</si>
  <si>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</si>
  <si>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</si>
  <si>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</si>
  <si>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</si>
  <si>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</si>
  <si>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</si>
  <si>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</si>
  <si>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</si>
  <si>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</si>
  <si>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</si>
  <si>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</si>
  <si>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</si>
  <si>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</si>
  <si>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</si>
  <si>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</si>
  <si>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</si>
  <si>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</si>
  <si>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</si>
  <si>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</si>
  <si>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</si>
  <si>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</si>
  <si>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</si>
  <si>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</si>
  <si>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</si>
  <si>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</si>
  <si>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</si>
  <si>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</si>
  <si>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</si>
  <si>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</si>
  <si>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</si>
  <si>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</si>
  <si>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</si>
  <si>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</si>
  <si>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</si>
  <si>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</si>
  <si>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</si>
  <si>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</si>
  <si>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</si>
  <si>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</si>
  <si>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</si>
  <si>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</si>
  <si>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</si>
  <si>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</si>
  <si>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</si>
  <si>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</si>
  <si>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</si>
  <si>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</si>
  <si>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</si>
  <si>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</si>
  <si>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</si>
  <si>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</si>
  <si>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</si>
  <si>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</si>
  <si>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</si>
  <si>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</si>
  <si>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</si>
  <si>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</si>
  <si>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</si>
  <si>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</si>
  <si>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</si>
  <si>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</si>
  <si>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</si>
  <si>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</si>
  <si>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</si>
  <si>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</si>
  <si>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</si>
  <si>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</si>
  <si>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</si>
  <si>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</si>
  <si>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</si>
  <si>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</si>
  <si>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</si>
  <si>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</si>
  <si>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</si>
  <si>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</si>
  <si>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</si>
  <si>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</si>
  <si>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</si>
  <si>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</si>
  <si>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</si>
  <si>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</si>
  <si>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</si>
  <si>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</si>
  <si>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</si>
  <si>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</si>
  <si>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</si>
  <si>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</si>
  <si>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</si>
  <si>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</si>
  <si>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</si>
  <si>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</si>
  <si>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</si>
  <si>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</si>
  <si>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</si>
  <si>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</si>
  <si>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</si>
  <si>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</si>
  <si>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</si>
  <si>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</si>
  <si>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</si>
  <si>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</si>
  <si>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</si>
  <si>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</si>
  <si>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</si>
  <si>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</si>
  <si>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</si>
  <si>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</si>
  <si>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</si>
  <si>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</si>
  <si>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</si>
  <si>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</si>
  <si>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</si>
  <si>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</si>
  <si>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</si>
  <si>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</si>
  <si>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</si>
  <si>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</si>
  <si>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</si>
  <si>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</si>
  <si>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</si>
  <si>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</si>
  <si>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</si>
  <si>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</si>
  <si>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</si>
  <si>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</si>
  <si>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</si>
  <si>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</si>
  <si>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</si>
  <si>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</si>
  <si>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</si>
  <si>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</si>
  <si>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</si>
  <si>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</si>
  <si>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</si>
  <si>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</si>
  <si>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</si>
  <si>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</si>
  <si>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</si>
  <si>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</si>
  <si>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</si>
  <si>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</si>
  <si>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</si>
  <si>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</si>
  <si>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</si>
  <si>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</si>
  <si>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</si>
  <si>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</si>
  <si>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</si>
  <si>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</si>
  <si>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</si>
  <si>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</si>
  <si>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</si>
  <si>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</si>
  <si>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</si>
  <si>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</si>
  <si>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</si>
  <si>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</si>
  <si>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</si>
  <si>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</si>
  <si>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</si>
  <si>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</si>
  <si>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</si>
  <si>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</si>
  <si>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</si>
  <si>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</si>
  <si>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</si>
  <si>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</si>
  <si>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</si>
  <si>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</si>
  <si>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</si>
  <si>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</si>
  <si>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</si>
  <si>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</si>
  <si>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</si>
  <si>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</si>
  <si>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</si>
  <si>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</si>
  <si>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</si>
  <si>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</si>
  <si>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</si>
  <si>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</si>
  <si>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</si>
  <si>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</si>
  <si>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</si>
  <si>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</si>
  <si>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</si>
  <si>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</si>
  <si>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</si>
  <si>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</si>
  <si>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</si>
  <si>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</si>
  <si>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</si>
  <si>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</si>
  <si>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</si>
  <si>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</si>
  <si>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</si>
  <si>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</si>
  <si>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</si>
  <si>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</si>
  <si>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</si>
  <si>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</si>
  <si>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</si>
  <si>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</si>
  <si>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</si>
  <si>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</si>
  <si>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</si>
  <si>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</si>
  <si>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</si>
  <si>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</si>
  <si>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</si>
  <si>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</si>
  <si>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</si>
  <si>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</si>
  <si>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</si>
  <si>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</si>
  <si>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</si>
  <si>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</si>
  <si>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</si>
  <si>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</si>
  <si>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</si>
  <si>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</si>
  <si>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</si>
  <si>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</si>
  <si>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</si>
  <si>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</si>
  <si>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</si>
  <si>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</si>
  <si>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</si>
  <si>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</si>
  <si>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</si>
  <si>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</si>
  <si>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</si>
  <si>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</si>
  <si>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</si>
  <si>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</si>
  <si>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</si>
  <si>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</si>
  <si>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</si>
  <si>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</si>
  <si>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</si>
  <si>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</si>
  <si>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</si>
  <si>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</si>
  <si>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</si>
  <si>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</si>
  <si>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</si>
  <si>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</si>
  <si>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</si>
  <si>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</si>
  <si>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</si>
  <si>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</si>
  <si>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</si>
  <si>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</si>
  <si>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</si>
  <si>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</si>
  <si>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</si>
  <si>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</si>
  <si>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</si>
  <si>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</si>
  <si>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</si>
  <si>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</si>
  <si>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</si>
  <si>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</si>
  <si>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</si>
  <si>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</si>
  <si>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</si>
  <si>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</si>
  <si>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</si>
  <si>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</si>
  <si>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</si>
  <si>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</si>
  <si>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</si>
  <si>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</si>
  <si>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</si>
  <si>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</si>
  <si>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</si>
  <si>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</si>
  <si>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</si>
  <si>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</si>
  <si>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</si>
  <si>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</si>
  <si>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</si>
  <si>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</si>
  <si>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</si>
  <si>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</si>
  <si>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</si>
  <si>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</si>
  <si>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</si>
  <si>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</si>
  <si>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</si>
  <si>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</si>
  <si>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</si>
  <si>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</si>
  <si>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</si>
  <si>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</si>
  <si>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</si>
  <si>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</si>
  <si>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</si>
  <si>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</si>
  <si>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</si>
  <si>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</si>
  <si>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</si>
  <si>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</si>
  <si>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</si>
  <si>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</si>
  <si>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</si>
  <si>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</si>
  <si>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</si>
  <si>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</si>
  <si>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</si>
  <si>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</si>
  <si>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</si>
  <si>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</si>
  <si>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</si>
  <si>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</si>
  <si>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</si>
  <si>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</si>
  <si>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</si>
  <si>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</si>
  <si>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</si>
  <si>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</si>
  <si>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</si>
  <si>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</si>
  <si>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</si>
  <si>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</si>
  <si>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</si>
  <si>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</si>
  <si>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</si>
  <si>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</si>
  <si>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</si>
  <si>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</si>
  <si>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</si>
  <si>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</si>
  <si>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</si>
  <si>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</si>
  <si>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</si>
  <si>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</si>
  <si>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</si>
  <si>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</si>
  <si>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</si>
  <si>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</si>
  <si>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</si>
  <si>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</si>
  <si>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</si>
  <si>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</si>
  <si>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</si>
  <si>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</si>
  <si>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</si>
  <si>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</si>
  <si>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</si>
  <si>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</si>
  <si>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</si>
  <si>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</si>
  <si>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</si>
  <si>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</si>
  <si>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</si>
  <si>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</si>
  <si>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</si>
  <si>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</si>
  <si>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</si>
  <si>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</si>
  <si>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</si>
  <si>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</si>
  <si>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</si>
  <si>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</si>
  <si>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</si>
  <si>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</si>
  <si>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</si>
  <si>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</si>
  <si>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</si>
  <si>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</si>
  <si>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</si>
  <si>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</si>
  <si>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</si>
  <si>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</si>
  <si>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</si>
  <si>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</si>
  <si>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</si>
  <si>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</si>
  <si>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</si>
  <si>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</si>
  <si>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</si>
  <si>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</si>
  <si>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</si>
  <si>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</si>
  <si>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</si>
  <si>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</si>
  <si>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</si>
  <si>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</si>
  <si>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</si>
  <si>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</si>
  <si>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</si>
  <si>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</si>
  <si>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</si>
  <si>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</si>
  <si>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</si>
  <si>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</si>
  <si>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</si>
  <si>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</si>
  <si>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</si>
  <si>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</si>
  <si>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</si>
  <si>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</si>
  <si>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</si>
  <si>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</si>
  <si>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</si>
  <si>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</si>
  <si>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</si>
  <si>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</si>
  <si>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</si>
  <si>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</si>
  <si>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</si>
  <si>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</si>
  <si>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</si>
  <si>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</si>
  <si>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</si>
  <si>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</si>
  <si>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</si>
  <si>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</si>
  <si>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</si>
  <si>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</si>
  <si>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</si>
  <si>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</si>
  <si>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</si>
  <si>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</si>
  <si>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</si>
  <si>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</si>
  <si>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</si>
  <si>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</si>
  <si>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</si>
  <si>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</si>
  <si>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</si>
  <si>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</si>
  <si>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</si>
  <si>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</si>
  <si>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</si>
  <si>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</si>
  <si>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</si>
  <si>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</si>
  <si>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</si>
  <si>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</si>
  <si>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</si>
  <si>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</si>
  <si>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</si>
  <si>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</si>
  <si>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</si>
  <si>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</si>
  <si>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</si>
  <si>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</si>
  <si>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</si>
  <si>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</si>
  <si>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</si>
  <si>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</si>
  <si>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</si>
  <si>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</si>
  <si>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</si>
  <si>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</si>
  <si>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</si>
  <si>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</si>
  <si>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</si>
  <si>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</si>
  <si>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</si>
  <si>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</si>
  <si>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</si>
  <si>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</si>
  <si>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</si>
  <si>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</si>
  <si>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</si>
  <si>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</si>
  <si>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</si>
  <si>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</si>
  <si>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</si>
  <si>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</si>
  <si>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</si>
  <si>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</si>
  <si>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</si>
  <si>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</si>
  <si>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</si>
  <si>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</si>
  <si>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</si>
  <si>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</si>
  <si>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</si>
  <si>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</si>
  <si>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</si>
  <si>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</si>
  <si>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</si>
  <si>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</si>
  <si>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</si>
  <si>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</si>
  <si>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</si>
  <si>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</si>
  <si>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</si>
  <si>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</si>
  <si>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</si>
  <si>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</si>
  <si>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</si>
  <si>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</si>
  <si>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</si>
  <si>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</si>
  <si>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</si>
  <si>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</si>
  <si>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</si>
  <si>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</si>
  <si>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</si>
  <si>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</si>
  <si>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</si>
  <si>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</si>
  <si>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</si>
  <si>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</si>
  <si>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</si>
  <si>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</si>
  <si>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</si>
  <si>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</si>
  <si>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</si>
  <si>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</si>
  <si>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</si>
  <si>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</si>
  <si>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</si>
  <si>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</si>
  <si>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</si>
  <si>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</si>
  <si>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</si>
  <si>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</si>
  <si>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</si>
  <si>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</si>
  <si>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</si>
  <si>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</si>
  <si>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</si>
  <si>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</si>
  <si>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</si>
  <si>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</si>
  <si>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</si>
  <si>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</si>
  <si>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</si>
  <si>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</si>
  <si>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</si>
  <si>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</si>
  <si>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</si>
  <si>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</si>
  <si>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</si>
  <si>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</si>
  <si>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</si>
  <si>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</si>
  <si>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</si>
  <si>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</si>
  <si>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</si>
  <si>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</si>
  <si>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</si>
  <si>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</si>
  <si>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</si>
  <si>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</si>
  <si>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</si>
  <si>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</si>
  <si>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</si>
  <si>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</si>
  <si>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</si>
  <si>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</si>
  <si>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</si>
  <si>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</si>
  <si>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</si>
  <si>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</si>
  <si>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</si>
  <si>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</si>
  <si>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</si>
  <si>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</si>
  <si>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</si>
  <si>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</si>
  <si>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</si>
  <si>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</si>
  <si>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</si>
  <si>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</si>
  <si>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</si>
  <si>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</si>
  <si>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</si>
  <si>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</si>
  <si>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</si>
  <si>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</si>
  <si>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</si>
  <si>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</si>
  <si>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</si>
  <si>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</si>
  <si>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</si>
  <si>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</si>
  <si>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</si>
  <si>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</si>
  <si>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</si>
  <si>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</si>
  <si>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</si>
  <si>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</si>
  <si>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</si>
  <si>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</si>
  <si>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</si>
  <si>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</si>
  <si>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</si>
  <si>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</si>
  <si>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</si>
  <si>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</si>
  <si>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</si>
  <si>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</si>
  <si>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</si>
  <si>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</si>
  <si>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</si>
  <si>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</si>
  <si>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</si>
  <si>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</si>
  <si>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</si>
  <si>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</si>
  <si>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</si>
  <si>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</si>
  <si>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</si>
  <si>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</si>
  <si>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</si>
  <si>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</si>
  <si>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</si>
  <si>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</si>
  <si>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</si>
  <si>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</si>
  <si>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</si>
  <si>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</si>
  <si>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</si>
  <si>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</si>
  <si>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</si>
  <si>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</si>
  <si>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</si>
  <si>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</si>
  <si>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</si>
  <si>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</si>
  <si>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</si>
  <si>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</si>
  <si>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</si>
  <si>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</si>
  <si>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</si>
  <si>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</si>
  <si>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</si>
  <si>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</si>
  <si>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</si>
  <si>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</si>
  <si>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</si>
  <si>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</si>
  <si>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</si>
  <si>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</si>
  <si>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</si>
  <si>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</si>
  <si>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</si>
  <si>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</si>
  <si>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</si>
  <si>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</si>
  <si>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</si>
  <si>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</si>
  <si>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</si>
  <si>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</si>
  <si>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</si>
  <si>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</si>
  <si>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</si>
  <si>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</si>
  <si>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</si>
  <si>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</si>
  <si>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</si>
  <si>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</si>
  <si>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</si>
  <si>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</si>
  <si>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</si>
  <si>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</si>
  <si>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</si>
  <si>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</si>
  <si>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</si>
  <si>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</si>
  <si>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</si>
  <si>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</si>
  <si>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</si>
  <si>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</si>
  <si>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</si>
  <si>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</si>
  <si>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</si>
  <si>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</si>
  <si>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</si>
  <si>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</si>
  <si>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</si>
  <si>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</si>
  <si>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</si>
  <si>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</si>
  <si>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</si>
  <si>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</si>
  <si>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</si>
  <si>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</si>
  <si>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</si>
  <si>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</si>
  <si>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</si>
  <si>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</si>
  <si>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</si>
  <si>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</si>
  <si>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</si>
  <si>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</si>
  <si>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</si>
  <si>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</si>
  <si>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</si>
  <si>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</si>
  <si>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</si>
  <si>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</si>
  <si>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</si>
  <si>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</si>
  <si>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</si>
  <si>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</si>
  <si>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</si>
  <si>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</si>
  <si>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</si>
  <si>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</si>
  <si>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</si>
  <si>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</si>
  <si>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</si>
  <si>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</si>
  <si>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</si>
  <si>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</si>
  <si>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</si>
  <si>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</si>
  <si>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</si>
  <si>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</si>
  <si>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</si>
  <si>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</si>
  <si>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</si>
  <si>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</si>
  <si>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</si>
  <si>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</si>
  <si>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</si>
  <si>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</si>
  <si>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</si>
  <si>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</si>
  <si>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</si>
  <si>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</si>
  <si>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</si>
  <si>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</si>
  <si>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</si>
  <si>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</si>
  <si>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</si>
  <si>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</si>
  <si>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</si>
  <si>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</si>
  <si>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</si>
  <si>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</si>
  <si>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</si>
  <si>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</si>
  <si>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</si>
  <si>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</si>
  <si>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</si>
  <si>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</si>
  <si>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</si>
  <si>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</si>
  <si>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</si>
  <si>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</si>
  <si>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</si>
  <si>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</si>
  <si>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</si>
  <si>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</si>
  <si>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</si>
  <si>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</si>
  <si>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</si>
  <si>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</si>
  <si>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</si>
  <si>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</si>
  <si>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</si>
  <si>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</si>
  <si>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</si>
  <si>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</si>
  <si>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</si>
  <si>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</si>
  <si>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</si>
  <si>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</si>
  <si>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</si>
  <si>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</si>
  <si>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</si>
  <si>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</si>
  <si>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</si>
  <si>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</si>
  <si>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</si>
  <si>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</si>
  <si>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</si>
  <si>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</si>
  <si>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</si>
  <si>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</si>
  <si>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</si>
  <si>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</si>
  <si>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</si>
  <si>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</si>
  <si>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</si>
  <si>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</si>
  <si>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</si>
  <si>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</si>
  <si>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</si>
  <si>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</si>
  <si>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</si>
  <si>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</si>
  <si>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</si>
  <si>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</si>
  <si>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</si>
  <si>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</si>
  <si>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</si>
  <si>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</si>
  <si>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</si>
  <si>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</si>
  <si>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</si>
  <si>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</si>
  <si>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</si>
  <si>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</si>
  <si>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</si>
  <si>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</si>
  <si>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</si>
  <si>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</si>
  <si>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</si>
  <si>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</si>
  <si>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</si>
  <si>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</si>
  <si>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</si>
  <si>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</si>
  <si>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</si>
  <si>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</si>
  <si>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</si>
  <si>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</si>
  <si>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</si>
  <si>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</si>
  <si>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</si>
  <si>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</si>
  <si>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</si>
  <si>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</si>
  <si>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</si>
  <si>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</si>
  <si>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</si>
  <si>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</si>
  <si>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</si>
  <si>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</si>
  <si>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</si>
  <si>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</si>
  <si>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</si>
  <si>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</si>
  <si>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</si>
  <si>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</si>
  <si>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</si>
  <si>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</si>
  <si>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</si>
  <si>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</si>
  <si>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</si>
  <si>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</si>
  <si>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</si>
  <si>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</si>
  <si>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</si>
  <si>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</si>
  <si>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</si>
  <si>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</si>
  <si>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</si>
  <si>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</si>
  <si>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</si>
  <si>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</si>
  <si>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</si>
  <si>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</si>
  <si>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</si>
  <si>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</si>
  <si>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</si>
  <si>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</si>
  <si>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</si>
  <si>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</si>
  <si>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</si>
  <si>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</si>
  <si>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</si>
  <si>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</si>
  <si>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</si>
  <si>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</si>
  <si>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</si>
  <si>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</si>
  <si>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</si>
  <si>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</si>
  <si>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</si>
  <si>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</si>
  <si>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</si>
  <si>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</si>
  <si>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</si>
  <si>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</si>
  <si>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</si>
  <si>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</si>
  <si>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</si>
  <si>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</si>
  <si>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</si>
  <si>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</si>
  <si>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</si>
  <si>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</si>
  <si>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</si>
  <si>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</si>
  <si>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</si>
  <si>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</si>
  <si>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</si>
  <si>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</si>
  <si>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</si>
  <si>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</si>
  <si>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</si>
  <si>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</si>
  <si>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</si>
  <si>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</si>
  <si>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</si>
  <si>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</si>
  <si>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</si>
  <si>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</si>
  <si>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</si>
  <si>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</si>
  <si>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</si>
  <si>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</si>
  <si>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</si>
  <si>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</si>
  <si>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</si>
  <si>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</si>
  <si>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</si>
  <si>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</si>
  <si>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</si>
  <si>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</si>
  <si>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</si>
  <si>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</si>
  <si>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</si>
  <si>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</si>
  <si>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</si>
  <si>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</si>
  <si>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</si>
  <si>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</si>
  <si>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</si>
  <si>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</si>
  <si>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</si>
  <si>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</si>
  <si>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</si>
  <si>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</si>
  <si>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</si>
  <si>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</si>
  <si>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</si>
  <si>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</si>
  <si>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</si>
  <si>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</si>
  <si>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</si>
  <si>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</si>
  <si>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</si>
  <si>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</si>
  <si>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</si>
  <si>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</si>
  <si>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</si>
  <si>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</si>
  <si>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</si>
  <si>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</si>
  <si>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</si>
  <si>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</si>
  <si>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</si>
  <si>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</si>
  <si>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</si>
  <si>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</si>
  <si>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</si>
  <si>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</si>
  <si>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</si>
  <si>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</si>
  <si>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</si>
  <si>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</si>
  <si>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</si>
  <si>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</si>
  <si>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</si>
  <si>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</si>
  <si>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</si>
  <si>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</si>
  <si>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</si>
  <si>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</si>
  <si>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</si>
  <si>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</si>
  <si>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</si>
  <si>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</si>
  <si>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</si>
  <si>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</si>
  <si>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</si>
  <si>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</si>
  <si>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</si>
  <si>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</si>
  <si>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</si>
  <si>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</si>
  <si>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</si>
  <si>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</si>
  <si>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</si>
  <si>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</si>
  <si>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</si>
  <si>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</si>
  <si>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</si>
  <si>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</si>
  <si>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</si>
  <si>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</si>
  <si>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</si>
  <si>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</si>
  <si>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</si>
  <si>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</si>
  <si>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</si>
  <si>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</si>
  <si>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</si>
  <si>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</si>
  <si>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</si>
  <si>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</si>
  <si>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</si>
  <si>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</si>
  <si>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</si>
  <si>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</si>
  <si>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</si>
  <si>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</si>
  <si>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</si>
  <si>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</si>
  <si>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</si>
  <si>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</si>
  <si>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</si>
  <si>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</si>
  <si>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</si>
  <si>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</si>
  <si>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</si>
  <si>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</si>
  <si>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</si>
  <si>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</si>
  <si>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</si>
  <si>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</si>
  <si>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</si>
  <si>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</si>
  <si>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</si>
  <si>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</si>
  <si>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</si>
  <si>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</si>
  <si>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</si>
  <si>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</si>
  <si>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</si>
  <si>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</si>
  <si>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</si>
  <si>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</si>
  <si>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</si>
  <si>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</si>
  <si>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</si>
  <si>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</si>
  <si>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</si>
  <si>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</si>
  <si>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</si>
  <si>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</si>
  <si>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</si>
  <si>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</si>
  <si>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</si>
  <si>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</si>
  <si>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</si>
  <si>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</si>
  <si>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</si>
  <si>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</si>
  <si>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</si>
  <si>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</si>
  <si>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</si>
  <si>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</si>
  <si>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</si>
  <si>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</si>
  <si>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</si>
  <si>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</si>
  <si>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</si>
  <si>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</si>
  <si>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</si>
  <si>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</si>
  <si>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</si>
  <si>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</si>
  <si>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</si>
  <si>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</si>
  <si>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</si>
  <si>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</si>
  <si>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</si>
  <si>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</si>
  <si>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</si>
  <si>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</si>
  <si>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</si>
  <si>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</si>
  <si>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</si>
  <si>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</si>
  <si>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</si>
  <si>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</si>
  <si>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</si>
  <si>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</si>
  <si>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</si>
  <si>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</si>
  <si>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</si>
  <si>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</si>
  <si>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</si>
  <si>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</si>
  <si>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</si>
  <si>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</si>
  <si>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</si>
  <si>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</si>
  <si>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</si>
  <si>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</si>
  <si>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</si>
  <si>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</si>
  <si>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</si>
  <si>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</si>
  <si>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</si>
  <si>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</si>
  <si>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</si>
  <si>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</si>
  <si>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</si>
  <si>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</si>
  <si>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</si>
  <si>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</si>
  <si>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</si>
  <si>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</si>
  <si>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</si>
  <si>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</si>
  <si>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</si>
  <si>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</si>
  <si>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</si>
  <si>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</si>
  <si>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</si>
  <si>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</si>
  <si>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</si>
  <si>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</si>
  <si>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</si>
  <si>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</si>
  <si>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</si>
  <si>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</si>
  <si>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</si>
  <si>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</si>
  <si>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</si>
  <si>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</si>
  <si>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</si>
  <si>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</si>
  <si>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</si>
  <si>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</si>
  <si>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</si>
  <si>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</si>
  <si>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</si>
  <si>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</si>
  <si>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</si>
  <si>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</si>
  <si>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</si>
  <si>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</si>
  <si>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</si>
  <si>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</si>
  <si>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</si>
  <si>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</si>
  <si>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</si>
  <si>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</si>
  <si>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</si>
  <si>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</si>
  <si>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</si>
  <si>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</si>
  <si>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</si>
  <si>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</si>
  <si>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</si>
  <si>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</si>
  <si>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</si>
  <si>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</si>
  <si>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</si>
  <si>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</si>
  <si>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</si>
  <si>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</si>
  <si>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</si>
  <si>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</si>
  <si>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</si>
  <si>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</si>
  <si>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</si>
  <si>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</si>
  <si>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</si>
  <si>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</si>
  <si>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</si>
  <si>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</si>
  <si>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</si>
  <si>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</si>
  <si>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</si>
  <si>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</si>
  <si>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</si>
  <si>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</si>
  <si>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</si>
  <si>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</si>
  <si>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</si>
  <si>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</si>
  <si>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</si>
  <si>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</si>
  <si>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</si>
  <si>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</si>
  <si>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</si>
  <si>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</si>
  <si>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</si>
  <si>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</si>
  <si>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</si>
  <si>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</si>
  <si>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</si>
  <si>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</si>
  <si>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</si>
  <si>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</si>
  <si>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</si>
  <si>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</si>
  <si>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</si>
  <si>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</si>
  <si>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</si>
  <si>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</si>
  <si>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</si>
  <si>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</si>
  <si>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</si>
  <si>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</si>
  <si>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</si>
  <si>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</si>
  <si>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</si>
  <si>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</si>
  <si>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</si>
  <si>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</si>
  <si>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</si>
  <si>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</si>
  <si>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</si>
  <si>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</si>
  <si>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</si>
  <si>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</si>
  <si>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</si>
  <si>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</si>
  <si>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</si>
  <si>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</si>
  <si>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</si>
  <si>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</si>
  <si>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</si>
  <si>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</si>
  <si>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</si>
  <si>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</si>
  <si>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</si>
  <si>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</si>
  <si>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</si>
  <si>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</si>
  <si>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</si>
  <si>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</si>
  <si>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</si>
  <si>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</si>
  <si>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</si>
  <si>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</si>
  <si>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</si>
  <si>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</si>
  <si>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</si>
  <si>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</si>
  <si>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</si>
  <si>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</si>
  <si>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</si>
  <si>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</si>
  <si>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</si>
  <si>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</si>
  <si>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</si>
  <si>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</si>
  <si>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</si>
  <si>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</si>
  <si>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</si>
  <si>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</si>
  <si>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</si>
  <si>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</si>
  <si>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</si>
  <si>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</si>
  <si>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</si>
  <si>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</si>
  <si>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</si>
  <si>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</si>
  <si>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</si>
  <si>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</si>
  <si>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</si>
  <si>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</si>
  <si>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</si>
  <si>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</si>
  <si>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</si>
  <si>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</si>
  <si>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</si>
  <si>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</si>
  <si>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</si>
  <si>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</si>
  <si>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</si>
  <si>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</si>
  <si>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</si>
  <si>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</si>
  <si>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</si>
  <si>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</si>
  <si>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</si>
  <si>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</si>
  <si>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</si>
  <si>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</si>
  <si>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</si>
  <si>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</si>
  <si>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</si>
  <si>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</si>
  <si>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</si>
  <si>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</si>
  <si>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</si>
  <si>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</si>
  <si>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</si>
  <si>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</si>
  <si>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</si>
  <si>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</si>
  <si>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</si>
  <si>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</si>
  <si>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</si>
  <si>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</si>
  <si>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</si>
  <si>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</si>
  <si>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</si>
  <si>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</si>
  <si>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</si>
  <si>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</si>
  <si>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</si>
  <si>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</si>
  <si>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</si>
  <si>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</si>
  <si>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</si>
  <si>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</si>
  <si>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</si>
  <si>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</si>
  <si>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</si>
  <si>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</si>
  <si>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</si>
  <si>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</si>
  <si>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</si>
  <si>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</si>
  <si>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</si>
  <si>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</si>
  <si>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</si>
  <si>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</si>
  <si>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</si>
  <si>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</si>
  <si>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</si>
  <si>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</si>
  <si>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</si>
  <si>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</si>
  <si>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</si>
  <si>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</si>
  <si>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</si>
  <si>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</si>
  <si>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</si>
  <si>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</si>
  <si>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</si>
  <si>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</si>
  <si>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</si>
  <si>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</si>
  <si>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</si>
  <si>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</si>
  <si>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</si>
  <si>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</si>
  <si>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</si>
  <si>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</si>
  <si>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</si>
  <si>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</si>
  <si>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</si>
  <si>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</si>
  <si>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</si>
  <si>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</si>
  <si>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</si>
  <si>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</si>
  <si>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</si>
  <si>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</si>
  <si>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</si>
  <si>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</si>
  <si>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</si>
  <si>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</si>
  <si>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</si>
  <si>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</si>
  <si>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</si>
  <si>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</si>
  <si>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</si>
  <si>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</si>
  <si>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</si>
  <si>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</si>
  <si>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</si>
  <si>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</si>
  <si>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</si>
  <si>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</si>
  <si>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</si>
  <si>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</si>
  <si>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</si>
  <si>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</si>
  <si>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</si>
  <si>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</si>
  <si>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</si>
  <si>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</si>
  <si>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</si>
  <si>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</si>
  <si>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</si>
  <si>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</si>
  <si>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</si>
  <si>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</si>
  <si>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</si>
  <si>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</si>
  <si>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</si>
  <si>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</si>
  <si>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</si>
  <si>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</si>
  <si>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</si>
  <si>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</si>
  <si>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</si>
  <si>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</si>
  <si>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</si>
  <si>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</si>
  <si>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</si>
  <si>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</si>
  <si>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</si>
  <si>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</si>
  <si>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</si>
  <si>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</si>
  <si>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</si>
  <si>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</si>
  <si>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</si>
  <si>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</si>
  <si>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</si>
  <si>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</si>
  <si>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</si>
  <si>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</si>
  <si>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</si>
  <si>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</si>
  <si>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</si>
  <si>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</si>
  <si>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</si>
  <si>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</si>
  <si>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</si>
  <si>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</si>
  <si>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</si>
  <si>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</si>
  <si>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</si>
  <si>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</si>
  <si>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</si>
  <si>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</si>
  <si>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</si>
  <si>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</si>
  <si>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</si>
  <si>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</si>
  <si>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</si>
  <si>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</si>
  <si>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</si>
  <si>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</si>
  <si>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</si>
  <si>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</si>
  <si>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</si>
  <si>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</si>
  <si>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</si>
  <si>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</si>
  <si>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</si>
  <si>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</si>
  <si>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</si>
  <si>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</si>
  <si>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</si>
  <si>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</si>
  <si>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</si>
  <si>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</si>
  <si>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</si>
  <si>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</si>
  <si>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</si>
  <si>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</si>
  <si>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</si>
  <si>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</si>
  <si>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</si>
  <si>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</si>
  <si>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</si>
  <si>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</si>
  <si>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</si>
  <si>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</si>
  <si>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</si>
  <si>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</si>
  <si>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</si>
  <si>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</si>
  <si>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</si>
  <si>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</si>
  <si>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</si>
  <si>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</si>
  <si>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</si>
  <si>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</si>
  <si>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</si>
  <si>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</si>
  <si>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</si>
  <si>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</si>
  <si>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</si>
  <si>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</si>
  <si>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</si>
  <si>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</si>
  <si>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</si>
  <si>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</si>
  <si>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</si>
  <si>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</si>
  <si>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</si>
  <si>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</si>
  <si>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</si>
  <si>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</si>
  <si>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</si>
  <si>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</si>
  <si>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</si>
  <si>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</si>
  <si>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</si>
  <si>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</si>
  <si>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</si>
  <si>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</si>
  <si>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</si>
  <si>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</si>
  <si>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</si>
  <si>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</si>
  <si>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</si>
  <si>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</si>
  <si>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</si>
  <si>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</si>
  <si>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</si>
  <si>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</si>
  <si>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</si>
  <si>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</si>
  <si>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</si>
  <si>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</si>
  <si>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</si>
  <si>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</si>
  <si>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</si>
  <si>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</si>
  <si>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</si>
  <si>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</si>
  <si>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</si>
  <si>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</si>
  <si>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</si>
  <si>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</si>
  <si>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</si>
  <si>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</si>
  <si>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</si>
  <si>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</si>
  <si>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</si>
  <si>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</si>
  <si>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</si>
  <si>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</si>
  <si>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</si>
  <si>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</si>
  <si>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</si>
  <si>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</si>
  <si>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</si>
  <si>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</si>
  <si>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</si>
  <si>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</si>
  <si>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</si>
  <si>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</si>
  <si>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</si>
  <si>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</si>
  <si>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</si>
  <si>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</si>
  <si>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</si>
  <si>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</si>
  <si>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</si>
  <si>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</si>
  <si>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</si>
  <si>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</si>
  <si>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</si>
  <si>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</si>
  <si>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</si>
  <si>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</si>
  <si>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</si>
  <si>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</si>
  <si>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</si>
  <si>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</si>
  <si>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</si>
  <si>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</si>
  <si>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</si>
  <si>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</si>
  <si>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</si>
  <si>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</si>
  <si>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</si>
  <si>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</si>
  <si>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</si>
  <si>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</si>
  <si>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</si>
  <si>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</si>
  <si>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</si>
  <si>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</si>
  <si>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</si>
  <si>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</si>
  <si>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</si>
  <si>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</si>
  <si>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</si>
  <si>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</si>
  <si>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</si>
  <si>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</si>
  <si>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</si>
  <si>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</si>
  <si>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</si>
  <si>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</si>
  <si>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</si>
  <si>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</si>
  <si>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</si>
  <si>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</si>
  <si>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</si>
  <si>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</si>
  <si>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</si>
  <si>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</si>
  <si>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</si>
  <si>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</si>
  <si>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</si>
  <si>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</si>
  <si>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</si>
  <si>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</si>
  <si>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</si>
  <si>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</si>
  <si>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</si>
  <si>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</si>
  <si>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</si>
  <si>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</si>
  <si>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</si>
  <si>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</si>
  <si>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</si>
  <si>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</si>
  <si>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</si>
  <si>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</si>
  <si>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</si>
  <si>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</si>
  <si>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</si>
  <si>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</si>
  <si>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</si>
  <si>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</si>
  <si>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</si>
  <si>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</si>
  <si>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</si>
  <si>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</si>
  <si>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</si>
  <si>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</si>
  <si>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</si>
  <si>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</si>
  <si>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</si>
  <si>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</si>
  <si>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</si>
  <si>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</si>
  <si>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</si>
  <si>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</si>
  <si>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</si>
  <si>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</si>
  <si>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</si>
  <si>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</si>
  <si>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</si>
  <si>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</si>
  <si>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</si>
  <si>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</si>
  <si>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</si>
  <si>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</si>
  <si>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</si>
  <si>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</si>
  <si>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</si>
  <si>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</si>
  <si>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</si>
  <si>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</si>
  <si>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</si>
  <si>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</si>
  <si>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</si>
  <si>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</si>
  <si>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</si>
  <si>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</si>
  <si>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</si>
  <si>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</si>
  <si>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</si>
  <si>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</si>
  <si>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</si>
  <si>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</si>
  <si>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</si>
  <si>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</si>
  <si>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</si>
  <si>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</si>
  <si>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</si>
  <si>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</si>
  <si>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</si>
  <si>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</si>
  <si>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</si>
  <si>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</si>
  <si>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</si>
  <si>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</si>
  <si>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</si>
  <si>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</si>
  <si>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</si>
  <si>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</si>
  <si>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</si>
  <si>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</si>
  <si>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</si>
  <si>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</si>
  <si>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</si>
  <si>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</si>
  <si>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</si>
  <si>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</si>
  <si>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</si>
  <si>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</si>
  <si>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</si>
  <si>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</si>
  <si>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</si>
  <si>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</si>
  <si>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</si>
  <si>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</si>
  <si>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</si>
  <si>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</si>
  <si>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</si>
  <si>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</si>
  <si>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</si>
  <si>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</si>
  <si>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</si>
  <si>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</si>
  <si>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</si>
  <si>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</si>
  <si>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</si>
  <si>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</si>
  <si>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</si>
  <si>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</si>
  <si>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</si>
  <si>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</si>
  <si>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</si>
  <si>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</si>
  <si>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</si>
  <si>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</si>
  <si>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</si>
  <si>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</si>
  <si>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</si>
  <si>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</si>
  <si>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</si>
  <si>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</si>
  <si>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</si>
  <si>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</si>
  <si>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</si>
  <si>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</si>
  <si>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</si>
  <si>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</si>
  <si>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</si>
  <si>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</si>
  <si>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</si>
  <si>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</si>
  <si>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</si>
  <si>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</si>
  <si>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</si>
  <si>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</si>
  <si>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</si>
  <si>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</si>
  <si>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</si>
  <si>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</si>
  <si>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</si>
  <si>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</si>
  <si>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</si>
  <si>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</si>
  <si>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</si>
  <si>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</si>
  <si>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</si>
  <si>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</si>
  <si>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</si>
  <si>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</si>
  <si>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</si>
  <si>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</si>
  <si>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</si>
  <si>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</si>
  <si>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</si>
  <si>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</si>
  <si>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</si>
  <si>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</si>
  <si>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</si>
  <si>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</si>
  <si>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</si>
  <si>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</si>
  <si>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</si>
  <si>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</si>
  <si>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</si>
  <si>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</si>
  <si>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</si>
  <si>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</si>
  <si>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</si>
  <si>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</si>
  <si>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</si>
  <si>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</si>
  <si>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</si>
  <si>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</si>
  <si>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</si>
  <si>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</si>
  <si>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</si>
  <si>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</si>
  <si>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</si>
  <si>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</si>
  <si>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</si>
  <si>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</si>
  <si>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</si>
  <si>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</si>
  <si>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</si>
  <si>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</si>
  <si>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</si>
  <si>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</si>
  <si>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</si>
  <si>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</si>
  <si>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</si>
  <si>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</si>
  <si>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</si>
  <si>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</si>
  <si>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</si>
  <si>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</si>
  <si>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</si>
  <si>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</si>
  <si>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</si>
  <si>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</si>
  <si>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</si>
  <si>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</si>
  <si>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</si>
  <si>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</si>
  <si>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</si>
  <si>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</si>
  <si>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</si>
  <si>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</si>
  <si>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</si>
  <si>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</si>
  <si>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</si>
  <si>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</si>
  <si>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</si>
  <si>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</si>
  <si>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</si>
  <si>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</si>
  <si>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</si>
  <si>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</si>
  <si>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</si>
  <si>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</si>
  <si>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</si>
  <si>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</si>
  <si>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</si>
  <si>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</si>
  <si>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</si>
  <si>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</si>
  <si>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</si>
  <si>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</si>
  <si>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</si>
  <si>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</si>
  <si>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</si>
  <si>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</si>
  <si>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</si>
  <si>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</si>
  <si>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</si>
  <si>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</si>
  <si>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</si>
  <si>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</si>
  <si>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</si>
  <si>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</si>
  <si>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</si>
  <si>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</si>
  <si>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</si>
  <si>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</si>
  <si>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</si>
  <si>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</si>
  <si>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</si>
  <si>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</si>
  <si>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</si>
  <si>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</si>
  <si>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</si>
  <si>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</si>
  <si>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</si>
  <si>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</si>
  <si>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</si>
  <si>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</si>
  <si>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</si>
  <si>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</si>
  <si>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</si>
  <si>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</si>
  <si>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</si>
  <si>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</si>
  <si>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</si>
  <si>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</si>
  <si>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</si>
  <si>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</si>
  <si>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</si>
  <si>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</si>
  <si>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</si>
  <si>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</si>
  <si>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</si>
  <si>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</si>
  <si>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</si>
  <si>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</si>
  <si>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</si>
  <si>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</si>
  <si>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</si>
  <si>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</si>
  <si>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</si>
  <si>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</si>
  <si>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</si>
  <si>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</si>
  <si>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</si>
  <si>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</si>
  <si>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</si>
  <si>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</si>
  <si>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</si>
  <si>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</si>
  <si>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</si>
  <si>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</si>
  <si>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</si>
  <si>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</si>
  <si>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</si>
  <si>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</si>
  <si>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</si>
  <si>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</si>
  <si>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</si>
  <si>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</si>
  <si>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</si>
  <si>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</si>
  <si>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</si>
  <si>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</si>
  <si>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</si>
  <si>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</si>
  <si>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</si>
  <si>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</si>
  <si>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</si>
  <si>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</si>
  <si>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</si>
  <si>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</si>
  <si>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</si>
  <si>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</si>
  <si>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</si>
  <si>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</si>
  <si>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</si>
  <si>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</si>
  <si>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</si>
  <si>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</si>
  <si>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</si>
  <si>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</si>
  <si>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</si>
  <si>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</si>
  <si>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</si>
  <si>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</si>
  <si>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</si>
  <si>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</si>
  <si>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</si>
  <si>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</si>
  <si>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</si>
  <si>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</si>
  <si>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</si>
  <si>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</si>
  <si>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</si>
  <si>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</si>
  <si>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</si>
  <si>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</si>
  <si>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</si>
  <si>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</si>
  <si>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</si>
  <si>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</si>
  <si>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</si>
  <si>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</si>
  <si>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</si>
  <si>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</si>
  <si>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</si>
  <si>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</si>
  <si>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</si>
  <si>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</si>
  <si>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</si>
  <si>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</si>
  <si>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</si>
  <si>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</si>
  <si>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</si>
  <si>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</si>
  <si>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</si>
  <si>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</si>
  <si>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</si>
  <si>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</si>
  <si>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</si>
  <si>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</si>
  <si>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</si>
  <si>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</si>
  <si>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</si>
  <si>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</si>
  <si>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</si>
  <si>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</si>
  <si>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</si>
  <si>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</si>
  <si>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</si>
  <si>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</si>
  <si>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</si>
  <si>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</si>
  <si>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</si>
  <si>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</si>
  <si>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</si>
  <si>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</si>
  <si>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</si>
  <si>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</si>
  <si>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</si>
  <si>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</si>
  <si>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</si>
  <si>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</si>
  <si>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</si>
  <si>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</si>
  <si>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</si>
  <si>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</si>
  <si>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</si>
  <si>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</si>
  <si>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</si>
  <si>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</si>
  <si>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</si>
  <si>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</si>
  <si>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</si>
  <si>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</si>
  <si>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</si>
  <si>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</si>
  <si>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</si>
  <si>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</si>
  <si>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</si>
  <si>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</si>
  <si>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</si>
  <si>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</si>
  <si>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</si>
  <si>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</si>
  <si>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</si>
  <si>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</si>
  <si>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</si>
  <si>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</si>
  <si>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</si>
  <si>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</si>
  <si>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</si>
  <si>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</si>
  <si>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</si>
  <si>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</si>
  <si>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</si>
  <si>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</si>
  <si>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</si>
  <si>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</si>
  <si>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</si>
  <si>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</si>
  <si>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</si>
  <si>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</si>
  <si>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</si>
  <si>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</si>
  <si>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</si>
  <si>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</si>
  <si>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</si>
  <si>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</si>
  <si>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</si>
  <si>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</si>
  <si>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</si>
  <si>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</si>
  <si>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</si>
  <si>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</si>
  <si>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</si>
  <si>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</si>
  <si>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</si>
  <si>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</si>
  <si>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</si>
  <si>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</si>
  <si>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</si>
  <si>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</si>
  <si>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</si>
  <si>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</si>
  <si>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</si>
  <si>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</si>
  <si>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</si>
  <si>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</si>
  <si>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</si>
  <si>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</si>
  <si>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</si>
  <si>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</si>
  <si>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</si>
  <si>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</si>
  <si>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</si>
  <si>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</si>
  <si>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</si>
  <si>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</si>
  <si>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</si>
  <si>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</si>
  <si>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</si>
  <si>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</si>
  <si>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</si>
  <si>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</si>
  <si>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</si>
  <si>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</si>
  <si>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</si>
  <si>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</si>
  <si>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</si>
  <si>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</si>
  <si>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</si>
  <si>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</si>
  <si>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</si>
  <si>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</si>
  <si>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</si>
  <si>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</si>
  <si>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</si>
  <si>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</si>
  <si>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</si>
  <si>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</si>
  <si>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</si>
  <si>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</si>
  <si>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</si>
  <si>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</si>
  <si>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</si>
  <si>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</si>
  <si>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</si>
  <si>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</si>
  <si>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</si>
  <si>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</si>
  <si>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</si>
  <si>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</si>
  <si>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</si>
  <si>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</si>
  <si>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</si>
  <si>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</si>
  <si>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</si>
  <si>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</si>
  <si>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</si>
  <si>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</si>
  <si>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</si>
  <si>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</si>
  <si>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</si>
  <si>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</si>
  <si>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</si>
  <si>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</si>
  <si>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</si>
  <si>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</si>
  <si>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</si>
  <si>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</si>
  <si>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</si>
  <si>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</si>
  <si>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</si>
  <si>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</si>
  <si>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</si>
  <si>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</si>
  <si>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</si>
  <si>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</si>
  <si>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</si>
  <si>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</si>
  <si>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</si>
  <si>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</si>
  <si>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</si>
  <si>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</si>
  <si>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</si>
  <si>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</si>
  <si>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</si>
  <si>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</si>
  <si>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</si>
  <si>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</si>
  <si>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</si>
  <si>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</si>
  <si>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</si>
  <si>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</si>
  <si>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</si>
  <si>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</si>
  <si>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</si>
  <si>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</si>
  <si>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</si>
  <si>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</si>
  <si>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</si>
  <si>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</si>
  <si>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</si>
  <si>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</si>
  <si>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</si>
  <si>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</si>
  <si>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</si>
  <si>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</si>
  <si>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</si>
  <si>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</si>
  <si>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</si>
  <si>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</si>
  <si>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</si>
  <si>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</si>
  <si>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</si>
  <si>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</si>
  <si>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</si>
  <si>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</si>
  <si>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</si>
  <si>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</si>
  <si>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</si>
  <si>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</si>
  <si>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</si>
  <si>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</si>
  <si>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</si>
  <si>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</si>
  <si>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</si>
  <si>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</si>
  <si>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</si>
  <si>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</si>
  <si>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</si>
  <si>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</si>
  <si>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</si>
  <si>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</si>
  <si>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</si>
  <si>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</si>
  <si>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</si>
  <si>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</si>
  <si>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</si>
  <si>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</si>
  <si>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</si>
  <si>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</si>
  <si>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</si>
  <si>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</si>
  <si>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</si>
  <si>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</si>
  <si>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</si>
  <si>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</si>
  <si>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</si>
  <si>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</si>
  <si>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</si>
  <si>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</si>
  <si>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</si>
  <si>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</si>
  <si>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</si>
  <si>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</si>
  <si>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</si>
  <si>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</si>
  <si>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</si>
  <si>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</si>
  <si>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</si>
  <si>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</si>
  <si>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</si>
  <si>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</si>
  <si>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</si>
  <si>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</si>
  <si>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</si>
  <si>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</si>
  <si>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</si>
  <si>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</si>
  <si>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</si>
  <si>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</si>
  <si>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</si>
  <si>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</si>
  <si>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</si>
  <si>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</si>
  <si>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</si>
  <si>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</si>
  <si>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</si>
  <si>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</si>
  <si>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</si>
  <si>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</si>
  <si>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</si>
  <si>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</si>
  <si>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</si>
  <si>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</si>
  <si>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</si>
  <si>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</si>
  <si>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</si>
  <si>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</si>
  <si>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</si>
  <si>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</si>
  <si>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</si>
  <si>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</si>
  <si>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</si>
  <si>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</si>
  <si>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</si>
  <si>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</si>
  <si>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</si>
  <si>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</si>
  <si>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</si>
  <si>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</si>
  <si>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</si>
  <si>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</si>
  <si>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</si>
  <si>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</si>
  <si>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</si>
  <si>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</si>
  <si>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</si>
  <si>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</si>
  <si>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</si>
  <si>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</si>
  <si>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</si>
  <si>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</si>
  <si>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</si>
  <si>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</si>
  <si>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</si>
  <si>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</si>
  <si>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</si>
  <si>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</si>
  <si>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</si>
  <si>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</si>
  <si>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</si>
  <si>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</si>
  <si>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</si>
  <si>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</si>
  <si>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</si>
  <si>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</si>
  <si>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</si>
  <si>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</si>
  <si>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</si>
  <si>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</si>
  <si>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</si>
  <si>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</si>
  <si>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</si>
  <si>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</si>
  <si>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</si>
  <si>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</si>
  <si>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</si>
  <si>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</si>
  <si>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</si>
  <si>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</si>
  <si>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</si>
  <si>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</si>
  <si>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</si>
  <si>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</si>
  <si>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</si>
  <si>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</si>
  <si>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</si>
  <si>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</si>
  <si>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</si>
  <si>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</si>
  <si>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</si>
  <si>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</si>
  <si>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</si>
  <si>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</si>
  <si>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</si>
  <si>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</si>
  <si>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</si>
  <si>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</si>
  <si>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</si>
  <si>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</si>
  <si>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</si>
  <si>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</si>
  <si>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</si>
  <si>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</si>
  <si>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</si>
  <si>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</si>
  <si>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</si>
  <si>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</si>
  <si>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</si>
  <si>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</si>
  <si>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</si>
  <si>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</si>
  <si>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</si>
  <si>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</si>
  <si>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</si>
  <si>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</si>
  <si>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</si>
  <si>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</si>
  <si>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</si>
  <si>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</si>
  <si>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</si>
  <si>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</si>
  <si>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</si>
  <si>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</si>
  <si>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</si>
  <si>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</si>
  <si>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</si>
  <si>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</si>
  <si>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</si>
  <si>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</si>
  <si>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</si>
  <si>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</si>
  <si>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</si>
  <si>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</si>
  <si>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</si>
  <si>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</si>
  <si>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</si>
  <si>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</si>
  <si>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</si>
  <si>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</si>
  <si>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</si>
  <si>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</si>
  <si>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</si>
  <si>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</si>
  <si>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</si>
  <si>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</si>
  <si>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</si>
  <si>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</si>
  <si>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</si>
  <si>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</si>
  <si>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</si>
  <si>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</si>
  <si>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</si>
  <si>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</si>
  <si>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</si>
  <si>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</si>
  <si>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</si>
  <si>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</si>
  <si>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</si>
  <si>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</si>
  <si>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</si>
  <si>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</si>
  <si>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</si>
  <si>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</si>
  <si>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</si>
  <si>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</si>
  <si>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</si>
  <si>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</si>
  <si>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</si>
  <si>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</si>
  <si>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</si>
  <si>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</si>
  <si>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</si>
  <si>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</si>
  <si>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</si>
  <si>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</si>
  <si>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</si>
  <si>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</si>
  <si>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</si>
  <si>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</si>
  <si>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</si>
  <si>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</si>
  <si>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</si>
  <si>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</si>
  <si>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</si>
  <si>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</si>
  <si>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</si>
  <si>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</si>
  <si>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</si>
  <si>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</si>
  <si>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</si>
  <si>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</si>
  <si>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</si>
  <si>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</si>
  <si>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</si>
  <si>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</si>
  <si>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</si>
  <si>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</si>
  <si>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</si>
  <si>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</si>
  <si>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</si>
  <si>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</si>
  <si>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</si>
  <si>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</si>
  <si>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</si>
  <si>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</si>
  <si>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</si>
  <si>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</si>
  <si>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</si>
  <si>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</si>
  <si>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</si>
  <si>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</si>
  <si>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</si>
  <si>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</si>
  <si>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</si>
  <si>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</si>
  <si>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</si>
  <si>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</si>
  <si>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</si>
  <si>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</si>
  <si>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</si>
  <si>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</si>
  <si>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</si>
  <si>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</si>
  <si>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</si>
  <si>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</si>
  <si>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</si>
  <si>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</si>
  <si>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</si>
  <si>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</si>
  <si>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</si>
  <si>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</si>
  <si>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</si>
  <si>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</si>
  <si>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</si>
  <si>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</si>
  <si>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</si>
  <si>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</si>
  <si>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</si>
  <si>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</si>
  <si>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</si>
  <si>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</si>
  <si>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</si>
  <si>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</si>
  <si>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</si>
  <si>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</si>
  <si>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</si>
  <si>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</si>
  <si>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</si>
  <si>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</si>
  <si>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</si>
  <si>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</si>
  <si>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</si>
  <si>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</si>
  <si>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</si>
  <si>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</si>
  <si>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</si>
  <si>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</si>
  <si>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</si>
  <si>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</si>
  <si>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</si>
  <si>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</si>
  <si>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</si>
  <si>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</si>
  <si>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</si>
  <si>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</si>
  <si>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</si>
  <si>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</si>
  <si>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</si>
  <si>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</si>
  <si>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</si>
  <si>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</si>
  <si>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</si>
  <si>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</si>
  <si>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</si>
  <si>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</si>
  <si>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</si>
  <si>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</si>
  <si>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</si>
  <si>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</si>
  <si>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</si>
  <si>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</si>
  <si>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</si>
  <si>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</si>
  <si>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</si>
  <si>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</si>
  <si>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</si>
  <si>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</si>
  <si>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</si>
  <si>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</si>
  <si>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</si>
  <si>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</si>
  <si>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</si>
  <si>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</si>
  <si>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</si>
  <si>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</si>
  <si>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</si>
  <si>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</si>
  <si>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</si>
  <si>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</si>
  <si>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</si>
  <si>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</si>
  <si>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</si>
  <si>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</si>
  <si>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</si>
  <si>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</si>
  <si>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</si>
  <si>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</si>
  <si>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</si>
  <si>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</si>
  <si>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</si>
  <si>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</si>
  <si>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</si>
  <si>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</si>
  <si>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</si>
  <si>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</si>
  <si>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</si>
  <si>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</si>
  <si>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</si>
  <si>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</si>
  <si>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</si>
  <si>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</si>
  <si>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</si>
  <si>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</si>
  <si>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</si>
  <si>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</si>
  <si>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</si>
  <si>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</si>
  <si>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</si>
  <si>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</si>
  <si>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</si>
  <si>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</si>
  <si>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</si>
  <si>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</si>
  <si>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</si>
  <si>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</si>
  <si>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</si>
  <si>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</si>
  <si>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</si>
  <si>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</si>
  <si>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</si>
  <si>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</si>
  <si>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</si>
  <si>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</si>
  <si>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</si>
  <si>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</si>
  <si>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</si>
  <si>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</si>
  <si>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</si>
  <si>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</si>
  <si>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</si>
  <si>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</si>
  <si>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</si>
  <si>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</si>
  <si>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</si>
  <si>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</si>
  <si>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</si>
  <si>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</si>
  <si>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</si>
  <si>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</si>
  <si>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</si>
  <si>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</si>
  <si>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</si>
  <si>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</si>
  <si>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</si>
  <si>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</si>
  <si>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</si>
  <si>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</si>
  <si>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</si>
  <si>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</si>
  <si>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</si>
  <si>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</si>
  <si>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</si>
  <si>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</si>
  <si>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</si>
  <si>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</si>
  <si>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</si>
  <si>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</si>
  <si>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</si>
  <si>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</si>
  <si>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</si>
  <si>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</si>
  <si>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</si>
  <si>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</si>
  <si>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</si>
  <si>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</si>
  <si>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</si>
  <si>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</si>
  <si>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</si>
  <si>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</si>
  <si>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</si>
  <si>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</si>
  <si>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</si>
  <si>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</si>
  <si>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</si>
  <si>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</si>
  <si>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</si>
  <si>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</si>
  <si>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</si>
  <si>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</si>
  <si>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</si>
  <si>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</si>
  <si>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</si>
  <si>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</si>
  <si>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</si>
  <si>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</si>
  <si>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</si>
  <si>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</si>
  <si>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</si>
  <si>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</si>
  <si>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</si>
  <si>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</si>
  <si>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</si>
  <si>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</si>
  <si>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</si>
  <si>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</si>
  <si>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</si>
  <si>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</si>
  <si>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</si>
  <si>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</si>
  <si>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</si>
  <si>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</si>
  <si>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</si>
  <si>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</si>
  <si>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</si>
  <si>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</si>
  <si>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</si>
  <si>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</si>
  <si>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</si>
  <si>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</si>
  <si>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</si>
  <si>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</si>
  <si>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</si>
  <si>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</si>
  <si>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</si>
  <si>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</si>
  <si>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</si>
  <si>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</si>
  <si>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</si>
  <si>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</si>
  <si>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</si>
  <si>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</si>
  <si>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</si>
  <si>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</si>
  <si>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</si>
  <si>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</si>
  <si>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</si>
  <si>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</si>
  <si>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</si>
  <si>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</si>
  <si>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</si>
  <si>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</si>
  <si>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</si>
  <si>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</si>
  <si>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</si>
  <si>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</si>
  <si>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</si>
  <si>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</si>
  <si>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</si>
  <si>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</si>
  <si>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</si>
  <si>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</si>
  <si>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</si>
  <si>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</si>
  <si>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</si>
  <si>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</si>
  <si>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</si>
  <si>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</si>
  <si>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</si>
  <si>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</si>
  <si>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</si>
  <si>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</si>
  <si>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</si>
  <si>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</si>
  <si>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</si>
  <si>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</si>
  <si>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</si>
  <si>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</si>
  <si>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</si>
  <si>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</si>
  <si>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</si>
  <si>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</si>
  <si>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</si>
  <si>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</si>
  <si>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</si>
  <si>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</si>
  <si>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</si>
  <si>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</si>
  <si>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</si>
  <si>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</si>
  <si>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</si>
  <si>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</si>
  <si>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</si>
  <si>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</si>
  <si>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</si>
  <si>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</si>
  <si>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</si>
  <si>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</si>
  <si>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</si>
  <si>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</si>
  <si>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</si>
  <si>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</si>
  <si>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</si>
  <si>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</si>
  <si>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</si>
  <si>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</si>
  <si>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</si>
  <si>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</si>
  <si>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</si>
  <si>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</si>
  <si>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</si>
  <si>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</si>
  <si>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</si>
  <si>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</si>
  <si>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</si>
  <si>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</si>
  <si>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</si>
  <si>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</si>
  <si>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</si>
  <si>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</si>
  <si>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</si>
  <si>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</si>
  <si>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</si>
  <si>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</si>
  <si>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</si>
  <si>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</si>
  <si>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</si>
  <si>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</si>
  <si>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</si>
  <si>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</si>
  <si>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</si>
  <si>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</si>
  <si>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</si>
  <si>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</si>
  <si>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</si>
  <si>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</si>
  <si>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</si>
  <si>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</si>
  <si>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</si>
  <si>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</si>
  <si>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</si>
  <si>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</si>
  <si>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</si>
  <si>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</si>
  <si>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</si>
  <si>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</si>
  <si>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</si>
  <si>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</si>
  <si>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</si>
  <si>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</si>
  <si>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</si>
  <si>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</si>
  <si>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</si>
  <si>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</si>
  <si>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</si>
  <si>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</si>
  <si>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</si>
  <si>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</si>
  <si>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</si>
  <si>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</si>
  <si>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</si>
  <si>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</si>
  <si>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</si>
  <si>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</si>
  <si>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</si>
  <si>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</si>
  <si>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</si>
  <si>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</si>
  <si>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</si>
  <si>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</si>
  <si>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</si>
  <si>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</si>
  <si>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</si>
  <si>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</si>
  <si>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</si>
  <si>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</si>
  <si>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</si>
  <si>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</si>
  <si>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</si>
  <si>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</si>
  <si>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</si>
  <si>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</si>
  <si>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</si>
  <si>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</si>
  <si>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</si>
  <si>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</si>
  <si>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</si>
  <si>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</si>
  <si>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</si>
  <si>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</si>
  <si>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</si>
  <si>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</si>
  <si>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</si>
  <si>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</si>
  <si>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</si>
  <si>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</si>
  <si>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</si>
  <si>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</si>
  <si>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</si>
  <si>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</si>
  <si>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</si>
  <si>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</si>
  <si>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</si>
  <si>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</si>
  <si>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</si>
  <si>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</si>
  <si>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</si>
  <si>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</si>
  <si>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</si>
  <si>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</si>
  <si>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</si>
  <si>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</si>
  <si>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</si>
  <si>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</si>
  <si>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</si>
  <si>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</si>
  <si>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</si>
  <si>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</si>
  <si>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</si>
  <si>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</si>
  <si>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</si>
  <si>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</si>
  <si>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</si>
  <si>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</si>
  <si>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</si>
  <si>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</si>
  <si>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</si>
  <si>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</si>
  <si>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</si>
  <si>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</si>
  <si>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</si>
  <si>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</si>
  <si>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</si>
  <si>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</si>
  <si>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</si>
  <si>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</si>
  <si>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</si>
  <si>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</si>
  <si>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</si>
  <si>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</si>
  <si>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</si>
  <si>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</si>
  <si>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</si>
  <si>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</si>
  <si>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</si>
  <si>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</si>
  <si>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</si>
  <si>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</si>
  <si>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</si>
  <si>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</si>
  <si>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</si>
  <si>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</si>
  <si>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</si>
  <si>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</si>
  <si>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</si>
  <si>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</si>
  <si>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</si>
  <si>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</si>
  <si>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</si>
  <si>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</si>
  <si>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</si>
  <si>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</si>
  <si>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</si>
  <si>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</si>
  <si>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</si>
  <si>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</si>
  <si>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</si>
  <si>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</si>
  <si>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</si>
  <si>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</si>
  <si>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</si>
  <si>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</si>
  <si>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</si>
  <si>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</si>
  <si>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</si>
  <si>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</si>
  <si>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</si>
  <si>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</si>
  <si>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</si>
  <si>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</si>
  <si>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</si>
  <si>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</si>
  <si>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</si>
  <si>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</si>
  <si>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</si>
  <si>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</si>
  <si>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</si>
  <si>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</si>
  <si>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</si>
  <si>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</si>
  <si>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</si>
  <si>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</si>
  <si>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</si>
  <si>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</si>
  <si>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</si>
  <si>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</si>
  <si>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</si>
  <si>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</si>
  <si>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</si>
  <si>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</si>
  <si>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</si>
  <si>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</si>
  <si>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</si>
  <si>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</si>
  <si>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</si>
  <si>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</si>
  <si>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</si>
  <si>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</si>
  <si>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</si>
  <si>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</si>
  <si>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</si>
  <si>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</si>
  <si>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</si>
  <si>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</si>
  <si>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</si>
  <si>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</si>
  <si>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</si>
  <si>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</si>
  <si>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</si>
  <si>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</si>
  <si>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</si>
  <si>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</si>
  <si>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</si>
  <si>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</si>
  <si>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</si>
  <si>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</si>
  <si>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</si>
  <si>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</si>
  <si>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</si>
  <si>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</si>
  <si>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</si>
  <si>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</si>
  <si>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</si>
  <si>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</si>
  <si>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</si>
  <si>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</si>
  <si>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</si>
  <si>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</si>
  <si>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</si>
  <si>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</si>
  <si>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</si>
  <si>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</si>
  <si>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</si>
  <si>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</si>
  <si>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</si>
  <si>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</si>
  <si>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</si>
  <si>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</si>
  <si>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</si>
  <si>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</si>
  <si>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</si>
  <si>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</si>
  <si>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</si>
  <si>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</si>
  <si>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</si>
  <si>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</si>
  <si>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</si>
  <si>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</si>
  <si>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</si>
  <si>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</si>
  <si>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</si>
  <si>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</si>
  <si>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</si>
  <si>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</si>
  <si>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</si>
  <si>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</si>
  <si>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</si>
  <si>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</si>
  <si>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</si>
  <si>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</si>
  <si>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</si>
  <si>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</si>
  <si>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</si>
  <si>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</si>
  <si>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</si>
  <si>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</si>
  <si>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</si>
  <si>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</si>
  <si>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</si>
  <si>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</si>
  <si>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</si>
  <si>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</si>
  <si>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</si>
  <si>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</si>
  <si>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</si>
  <si>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</si>
  <si>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</si>
  <si>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</si>
  <si>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</si>
  <si>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</si>
  <si>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</si>
  <si>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</si>
  <si>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</si>
  <si>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</si>
  <si>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</si>
  <si>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</si>
  <si>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</si>
  <si>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</si>
  <si>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</si>
  <si>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</si>
  <si>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</si>
  <si>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</si>
  <si>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</si>
  <si>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</si>
  <si>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</si>
  <si>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</si>
  <si>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</si>
  <si>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</si>
  <si>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</si>
  <si>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</si>
  <si>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</si>
  <si>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</si>
  <si>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no PCM</t>
  </si>
  <si>
    <t>PCM-20251125-00000336</t>
  </si>
  <si>
    <t>ETA 40 min</t>
  </si>
  <si>
    <t>PCM-20251125-00000364</t>
  </si>
  <si>
    <t xml:space="preserve">EM team need 120 min </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</si>
  <si>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</si>
  <si>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</si>
  <si>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</si>
  <si>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</si>
  <si>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</si>
  <si>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</si>
  <si>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</si>
  <si>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</si>
  <si>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</si>
  <si>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</si>
  <si>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</si>
  <si>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</si>
  <si>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</si>
  <si>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</si>
  <si>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</si>
  <si>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120 mins</t>
  </si>
  <si>
    <t>PCM-20251125-00000351</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</si>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</sst>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323.28564074073802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0.47707592592632864</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45986.234066666664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45986.234066666664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45986.234066666664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45986.234066666664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45986.234066666664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45986.234066666664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45986.234066666664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45986.234066666664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45986.234066666664</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45986.234066666664</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45986.234066666664</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45986.234066666664</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45986.234066666664</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45986.234066666664</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45986.234066666664</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45986.234066666664</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45986.234066666664</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45986.234066666664</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45986.234066666664</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45986.234066666664</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45986.234066666664</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45986.234066666664</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45986.234066666664</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45986.234066666664</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45986.234066666664</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45986.234066666664</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45986.234066666664</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45986.234066666664</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45986.234066666664</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45986.234066666664</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45986.234066666664</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45986.234066666664</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45986.234066666664</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45986.234066666664</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45986.234066666664</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45986.234066666664</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45986.234066666664</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45986.234066666664</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45986.234066666664</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45986.234066666664</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45986.234066666664</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45986.234066666664</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45986.234066666664</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45986.234066666664</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45986.234066666664</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45986.234066666664</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45986.234066666664</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45986.234066666664</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45986.234066666664</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45986.234066666664</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45986.234066666664</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45986.234066666664</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45986.234066666664</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45986.234066666664</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45986.234066666664</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45986.234066666664</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45986.234066666664</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45986.234066666664</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45986.234066666664</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45986.234066666664</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45986.234066666664</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45986.234066666664</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161.23422870370268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1.8466476851826883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39109</v>
      </c>
      <c r="B5" s="18" t="str">
        <f>IFERROR(VLOOKUP(D5,DB!A:K,11,0),"")</f>
        <v>R2</v>
      </c>
      <c r="C5" s="18">
        <v>1</v>
      </c>
      <c r="D5" s="18" t="s">
        <v>22260</v>
      </c>
      <c r="E5" s="102" t="s">
        <v>39021</v>
      </c>
      <c r="F5" s="103">
        <v>45985.863032407404</v>
      </c>
      <c r="G5" s="104">
        <f ca="1">IFERROR(NOW()-F5,"-")</f>
        <v>0.37103425926034106</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39111</v>
      </c>
      <c r="B6" s="18" t="str">
        <f>IFERROR(VLOOKUP(D6,DB!A:K,11,0),"")</f>
        <v>R2</v>
      </c>
      <c r="C6" s="18">
        <v>1</v>
      </c>
      <c r="D6" s="18" t="s">
        <v>38840</v>
      </c>
      <c r="E6" s="102" t="s">
        <v>39021</v>
      </c>
      <c r="F6" s="103">
        <v>45986.136122685188</v>
      </c>
      <c r="G6" s="104">
        <f ca="1">IFERROR(NOW()-F7,"-")</f>
        <v>45986.234066666664</v>
      </c>
      <c r="H6" s="103">
        <v>45986.060659722221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39114</v>
      </c>
      <c r="B8" s="18" t="str">
        <f>IFERROR(VLOOKUP(D8,DB!A:K,11,0),"")</f>
        <v>R2</v>
      </c>
      <c r="C8" s="18">
        <v>5</v>
      </c>
      <c r="D8" s="18" t="s">
        <v>25504</v>
      </c>
      <c r="E8" s="102" t="s">
        <v>39102</v>
      </c>
      <c r="F8" s="103">
        <v>45986.225057870368</v>
      </c>
      <c r="G8" s="104">
        <f ca="1">IFERROR(NOW()-F8,"-")</f>
        <v>9.00879629625706E-3</v>
      </c>
      <c r="H8" s="103">
        <v>45986.211875000001</v>
      </c>
      <c r="I8" s="18" t="str">
        <f>IFERROR(VLOOKUP(D8,DB!A:F,6,0),"")</f>
        <v>Generator-SG</v>
      </c>
      <c r="J8" s="18" t="str">
        <f>IFERROR(VLOOKUP(D8,DB!A:G,7,0),"")</f>
        <v>In progress+Vandalized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45986.234066666664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45986.234066666664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45986.234066666664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45986.234066666664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45986.234066666664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45986.234066666664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45986.234066666664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45986.234066666664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45986.234066666664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45986.234066666664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45986.234066666664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45986.234066666664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45986.234066666664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45986.234066666664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45986.234066666664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45986.234066666664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45986.234066666664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45986.234066666664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45986.234066666664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45986.234066666664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45986.234066666664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45986.234066666664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45986.234066666664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45986.234066666664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45986.234066666664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45986.234066666664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45986.234066666664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45986.234066666664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45986.234066666664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45986.234066666664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45986.234066666664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45986.234066666664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45986.234066666664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45986.234066666664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45986.234066666664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45986.234066666664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45986.234066666664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45986.234066666664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45986.234066666664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45986.234066666664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45986.234066666664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45986.234066666664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45986.234066666664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45986.234066666664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45986.234066666664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45986.234066666664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45986.234066666664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45986.234066666664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45986.234066666664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45986.234066666664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45986.234066666664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45986.234066666664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45986.234066666664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45986.234066666664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45986.234066666664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45986.234066666664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45986.234066666664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45986.234066666664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45986.234066666664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45986.234066666664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45986.234066666664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45986.234066666664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45986.234066666664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45986.234066666664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45986.234066666664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45986.234066666664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45986.234066666664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45986.234066666664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45986.234066666664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45986.234066666664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45986.234066666664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45986.234066666664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45986.234066666664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45986.234066666664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45986.234066666664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45986.234066666664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45986.234066666664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45986.234066666664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45986.234066666664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45986.234066666664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45986.234066666664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45986.234066666664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45986.234066666664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45986.234066666664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45986.234066666664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45986.234066666664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45986.234066666664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45986.234066666664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45986.234066666664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45986.234066666664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45986.234066666664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45986.234066666664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45986.234066666664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45986.234066666664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45986.234066666664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45986.234066666664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45986.234066666664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45986.234066666664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45986.234066666664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45986.234066666664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45986.234066666664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45986.234066666664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45986.234066666664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45986.234066666664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45986.234066666664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45986.234066666664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45986.234066666664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45986.234066666664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45986.234066666664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45986.234066666664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45986.234066666664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45986.234066666664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45986.234066666664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45986.234066666664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45986.234066666664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45986.234066666664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45986.234066666664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45986.234066666664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45986.234066666664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45986.234066666664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45986.234066666664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45986.234066666664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45986.234066666664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D14" sqref="D14: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39116</v>
      </c>
      <c r="B2" s="61" t="str">
        <f>IFERROR(VLOOKUP(D2,DB!A:K,11,0),"")</f>
        <v>R3</v>
      </c>
      <c r="C2" s="18">
        <v>2</v>
      </c>
      <c r="D2" s="61" t="s">
        <v>8555</v>
      </c>
      <c r="E2" s="18" t="s">
        <v>39021</v>
      </c>
      <c r="F2" s="20">
        <v>45986.229849537034</v>
      </c>
      <c r="G2" s="21">
        <f t="shared" ref="G2:G48" ca="1" si="0">IFERROR(NOW()-F2,"-")</f>
        <v>4.2171296299784444E-3</v>
      </c>
      <c r="H2" s="22">
        <v>45986.218738425923</v>
      </c>
      <c r="I2" s="19" t="str">
        <f>IFERROR(VLOOKUP(D2,DB!A:F,6,0),"")</f>
        <v>SCECO</v>
      </c>
      <c r="J2" s="18" t="str">
        <f>IFERROR(VLOOKUP(D2,DB!A:G,7,0),"")</f>
        <v>Dead</v>
      </c>
      <c r="K2" s="45" t="s">
        <v>39117</v>
      </c>
      <c r="L2" s="23" t="str">
        <f>IFERROR(VLOOKUP(D2,DB!A:I,9,0),"")</f>
        <v>Latis</v>
      </c>
    </row>
    <row r="3" spans="1:13" ht="15" customHeight="1">
      <c r="A3" s="19"/>
      <c r="B3" s="61" t="str">
        <f>IFERROR(VLOOKUP(D3,DB!A:K,11,0),"")</f>
        <v/>
      </c>
      <c r="C3" s="18"/>
      <c r="D3" s="18"/>
      <c r="E3" s="18"/>
      <c r="F3" s="20"/>
      <c r="G3" s="21">
        <f t="shared" ca="1" si="0"/>
        <v>45986.234066666664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45986.234066666664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45986.234066666664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45986.234066666664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45986.234066666664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45986.234066666664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45986.234066666664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45986.234066666664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45986.234066666664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45986.234066666664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45986.234066666664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45986.234066666664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45986.234066666664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45986.234066666664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45986.234066666664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45986.234066666664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45986.234066666664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45986.234066666664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45986.234066666664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45986.234066666664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45986.234066666664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45986.234066666664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45986.234066666664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45986.234066666664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45986.234066666664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45986.234066666664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45986.234066666664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45986.234066666664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45986.234066666664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45986.234066666664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45986.234066666664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45986.234066666664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45986.234066666664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45986.234066666664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45986.234066666664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45986.234066666664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45986.234066666664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45986.234066666664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45986.234066666664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45986.234066666664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45986.234066666664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45986.234066666664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45986.234066666664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45986.234066666664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45986.234066666664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45986.234066666664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45986.234066666664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45986.234066666664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45986.234066666664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45986.234066666664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45986.234066666664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45986.234066666664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45986.234066666664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45986.234066666664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45986.234066666664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45986.234066666664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45986.234066666664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45986.234066666664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45986.234066666664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45986.234066666664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45986.234066666664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45986.234066666664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45986.234066666664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45986.234066666664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45986.234066666664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45986.234066666664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45986.234066666664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45986.234066666664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45986.234066666664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45986.234066666664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45986.234066666664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45986.234066666664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45986.234066666664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45986.234066666664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45986.234066666664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45986.234066666664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45986.234066666664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45986.234066666664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45986.234066666664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45986.234066666664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45986.234066666664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45986.234066666664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45986.234066666664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45986.234066666664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45986.234066666664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45986.234066666664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45986.234066666664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45986.234066666664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45986.234066666664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45986.234066666664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45986.234066666664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45986.234066666664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45986.234066666664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45986.234066666664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45986.234066666664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45986.234066666664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45986.234066666664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45986.234066666664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45986.234066666664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45986.234066666664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45986.234066666664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45986.234066666664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45986.234066666664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45986.234066666664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45986.234066666664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45986.234066666664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45986.234066666664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45986.234066666664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45986.234066666664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45986.234066666664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45986.234066666664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45986.234066666664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45986.234066666664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45986.234066666664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45986.234066666664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45986.234066666664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45986.234066666664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45986.234066666664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45986.234066666664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45986.234066666664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45986.234066666664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45986.234066666664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45986.234066666664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45986.234066666664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45986.234066666664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45986.234066666664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45986.234066666664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45986.234066666664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45986.234066666664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45986.234066666664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45986.234066666664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45986.234066666664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45986.234066666664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45986.234066666664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45986.234066666664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45986.234066666664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45986.234066666664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45986.234066666664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45986.234066666664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45986.234066666664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45986.234066666664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45986.234066666664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45986.234066666664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45986.234066666664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45986.234066666664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45986.234066666664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45986.234066666664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45986.234066666664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45986.234066666664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45986.234066666664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45986.234066666664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45986.234066666664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45986.234066666664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45986.234066666664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45986.234066666664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45986.234066666664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45986.234066666664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45986.234066666664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45986.234066666664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45986.234066666664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45986.234066666664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45986.234066666664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45986.234066666664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45986.234066666664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45986.234066666664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45986.234066666664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45986.234066666664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45986.234066666664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45986.234066666664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45986.234066666664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45986.234066666664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45986.234066666664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45986.234066666664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45986.234066666664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45986.234066666664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45986.234066666664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45986.234066666664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45986.234066666664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45986.234066666664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45986.234066666664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45986.234066666664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45986.234066666664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45986.234066666664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45986.234066666664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45986.234066666664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45986.234066666664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45986.234066666664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45986.234066666664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45986.234066666664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45986.234066666664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45986.234066666664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45986.234066666664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45986.234066666664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45986.234066666664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45986.234066666664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45986.234066666664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45986.234066666664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45986.234066666664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45986.234066666664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45986.234066666664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45986.234066666664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45986.234066666664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45986.234066666664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45986.234066666664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45986.234066666664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45986.234066666664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45986.234066666664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45986.234066666664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45986.234066666664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45986.234066666664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45986.234066666664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45986.234066666664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45986.234066666664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45986.234066666664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45986.234066666664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45986.234066666664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45986.234066666664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45986.234066666664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45986.234066666664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45986.234066666664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45986.234066666664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45986.234066666664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45986.234066666664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45986.234066666664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45986.234066666664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45986.234066666664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45986.234066666664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45986.234066666664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45986.234066666664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45986.234066666664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45986.234066666664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45986.234066666664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45986.234066666664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45986.234066666664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45986.234066666664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45986.234066666664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45986.234066666664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45986.234066666664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45986.234066666664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45986.234066666664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45986.234066666664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45986.234066666664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45986.234066666664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45986.234066666664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45986.234066666664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45986.234066666664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45986.234066666664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45986.234066666664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45986.234066666664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45986.234066666664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45986.234066666664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45986.234066666664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45986.234066666664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45986.234066666664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45986.234066666664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45986.234066666664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45986.234066666664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45986.234066666664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45986.234066666664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45986.234066666664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45986.234066666664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45986.234066666664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45986.234066666664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45986.234066666664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45986.234066666664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45986.234066666664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45986.234066666664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45986.234066666664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45986.234066666664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45986.234066666664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45986.234066666664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45986.234066666664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45986.234066666664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45986.234066666664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45986.234066666664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45986.234066666664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45986.234066666664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45986.234066666664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45986.234066666664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45986.234066666664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45986.234066666664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45986.234066666664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45986.234066666664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45986.234066666664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45986.234066666664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45986.234066666664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45986.234066666664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45986.234066666664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45986.234066666664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45986.234066666664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45986.234066666664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45986.234066666664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45986.234066666664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45986.234066666664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45986.234066666664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45986.234066666664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45986.234066666664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45986.234066666664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45986.234066666664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45986.234066666664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45986.234066666664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45986.234066666664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45986.234066666664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45986.234066666664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45986.234066666664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45986.234066666664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45986.234066666664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45986.234066666664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45986.234066666664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45986.234066666664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45986.234066666664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45986.234066666664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45986.234066666664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45986.234066666664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45986.234066666664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45986.234066666664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45986.234066666664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45986.234066666664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45986.234066666664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45986.234066666664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45986.234066666664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45986.234066666664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45986.234066666664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45986.234066666664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45986.234066666664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45986.234066666664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45986.234066666664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45986.234066666664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45986.234066666664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45986.234066666664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45986.234066666664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45986.234066666664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45986.234066666664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45986.234066666664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45986.234066666664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45986.234066666664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45986.234066666664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45986.234066666664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45986.234066666664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45986.234066666664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45986.234066666664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45986.234066666664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45986.234066666664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45986.234066666664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45986.234066666664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45986.234066666664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45986.234066666664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45986.234066666664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45986.234066666664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45986.234066666664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45986.234066666664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45986.234066666664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45986.234066666664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45986.234066666664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45986.234066666664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45986.234066666664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45986.234066666664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45986.234066666664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45986.234066666664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45986.234066666664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45986.234066666664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45986.234066666664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45986.234066666664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45986.234066666664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45986.234066666664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45986.234066666664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45986.234066666664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45986.234066666664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45986.234066666664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45986.234066666664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45986.234066666664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45986.234066666664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45986.234066666664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45986.234066666664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45986.234066666664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45986.234066666664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45986.234066666664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45986.234066666664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45986.234066666664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45986.234066666664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45986.234066666664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45986.234066666664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45986.234066666664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45986.234066666664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45986.234066666664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45986.234066666664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45986.234066666664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45986.234066666664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45986.234066666664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45986.234066666664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45986.234066666664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45986.234066666664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45986.234066666664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45986.234066666664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45986.234066666664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45986.234066666664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45986.234066666664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45986.234066666664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45986.234066666664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45986.234066666664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45986.234066666664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45986.234066666664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45986.234066666664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45986.234066666664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45986.234066666664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45986.234066666664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45986.234066666664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45986.234066666664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45986.234066666664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45986.234066666664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45986.234066666664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45986.234066666664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45986.234066666664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45986.234066666664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45986.234066666664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45986.234066666664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45986.234066666664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45986.234066666664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45986.234066666664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45986.234066666664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45986.234066666664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45986.234066666664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45986.234066666664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45986.234066666664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45986.234066666664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45986.234066666664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45986.234066666664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45986.234066666664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45986.234066666664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45986.234066666664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45986.234066666664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45986.234066666664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45986.234066666664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45986.234066666664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45986.234066666664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45986.234066666664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45986.234066666664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45986.234066666664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45986.234066666664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45986.234066666664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45986.234066666664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45986.234066666664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45986.234066666664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45986.234066666664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45986.234066666664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45986.234066666664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45986.234066666664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45986.234066666664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45986.234066666664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45986.234066666664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45986.234066666664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45986.234066666664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45986.234066666664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45986.234066666664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45986.234066666664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45986.234066666664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45986.234066666664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45986.234066666664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45986.234066666664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45986.234066666664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45986.234066666664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45986.234066666664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45986.234066666664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45986.234066666664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45986.234066666664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45986.234066666664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45986.234066666664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45986.234066666664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45986.234066666664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45986.234066666664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45986.234066666664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45986.234066666664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45986.234066666664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45986.234066666664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45986.234066666664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45986.234066666664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45986.234066666664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45986.234066666664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45986.234066666664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45986.234066666664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45986.234066666664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45986.234066666664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45986.234066666664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45986.234066666664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45986.234066666664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45986.234066666664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45986.234066666664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45986.234066666664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45986.234066666664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45986.234066666664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45986.234066666664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45986.234066666664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45986.234066666664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45986.234066666664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45986.234066666664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45986.234066666664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45986.234066666664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45986.234066666664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45986.234066666664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45986.234066666664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45986.234066666664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45986.234066666664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45986.234066666664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45986.234066666664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45986.234066666664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45986.234066666664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45986.234066666664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45986.234066666664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45986.234066666664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45986.234066666664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45986.234066666664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45986.234066666664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45986.234066666664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45986.234066666664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45986.234066666664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45986.234066666664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45986.234066666664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45986.234066666664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45986.234066666664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45986.234066666664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45986.234066666664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45986.234066666664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45986.234066666664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45986.234066666664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45986.234066666664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45986.234066666664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45986.234066666664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45986.234066666664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45986.234066666664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45986.234066666664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45986.234066666664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45986.234066666664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45986.234066666664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45986.234066666664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45986.234066666664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45986.234066666664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45986.234066666664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45986.234066666664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45986.234066666664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45986.234066666664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45986.234066666664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45986.234066666664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45986.234066666664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45986.234066666664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45986.234066666664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45986.234066666664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45986.234066666664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45986.234066666664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45986.234066666664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45986.234066666664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45986.234066666664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45986.234066666664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45986.234066666664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45986.234066666664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45986.234066666664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45986.234066666664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45986.234066666664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45986.234066666664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45986.234066666664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45986.234066666664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45986.234066666664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45986.234066666664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45986.234066666664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45986.234066666664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45986.234066666664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45986.234066666664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45986.234066666664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45986.234066666664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45986.234066666664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45986.234066666664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45986.234066666664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45986.234066666664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45986.234066666664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45986.234066666664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45986.234066666664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45986.234066666664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45986.234066666664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45986.234066666664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45986.234066666664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45986.234066666664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45986.234066666664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45986.234066666664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45986.234066666664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45986.234066666664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45986.234066666664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45986.234066666664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45986.234066666664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45986.234066666664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45986.234066666664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45986.234066666664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45986.234066666664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45986.234066666664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45986.234066666664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45986.234066666664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45986.234066666664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45986.234066666664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45986.234066666664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45986.234066666664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45986.234066666664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45986.234066666664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45986.234066666664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45986.234066666664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45986.234066666664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45986.234066666664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45986.234066666664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45986.234066666664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45986.234066666664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45986.234066666664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45986.234066666664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45986.234066666664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45986.234066666664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45986.234066666664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45986.234066666664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45986.234066666664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45986.234066666664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45986.234066666664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45986.234066666664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45986.234066666664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45986.234066666664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45986.234066666664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45986.234066666664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45986.234066666664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45986.234066666664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45986.234066666664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45986.234066666664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45986.234066666664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45986.234066666664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45986.234066666664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45986.234066666664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45986.234066666664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45986.234066666664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45986.234066666664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45986.234066666664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45986.234066666664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45986.234066666664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45986.234066666664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45986.234066666664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45986.234066666664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45986.234066666664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45986.234066666664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45986.234066666664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45986.234066666664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45986.234066666664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45986.234066666664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45986.234066666664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45986.234066666664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45986.234066666664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45986.234066666664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45986.234066666664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45986.234066666664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45986.234066666664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45986.234066666664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45986.234066666664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45986.234066666664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45986.234066666664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45986.234066666664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45986.234066666664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45986.234066666664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45986.234066666664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45986.234066666664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45986.234066666664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45986.234066666664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45986.234066666664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45986.234066666664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45986.234066666664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45986.234066666664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45986.234066666664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45986.234066666664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45986.234066666664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45986.234066666664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45986.234066666664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45986.234066666664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45986.234066666664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45986.234066666664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45986.234066666664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45986.234066666664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45986.234066666664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45986.234066666664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45986.234066666664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45986.234066666664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45986.234066666664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45986.234066666664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45986.234066666664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45986.234066666664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45986.234066666664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45986.234066666664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45986.234066666664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45986.234066666664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45986.234066666664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45986.234066666664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45986.234066666664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45986.234066666664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45986.234066666664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45986.234066666664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45986.234066666664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45986.234066666664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45986.234066666664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45986.234066666664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45986.234066666664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45986.234066666664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45986.234066666664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45986.234066666664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45986.234066666664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45986.234066666664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45986.234066666664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45986.234066666664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45986.234066666664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45986.234066666664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45986.234066666664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45986.234066666664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45986.234066666664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45986.234066666664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45986.234066666664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45986.234066666664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45986.234066666664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45986.234066666664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45986.234066666664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45986.234066666664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45986.234066666664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45986.234066666664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45986.234066666664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45986.234066666664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45986.234066666664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45986.234066666664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45986.234066666664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45986.234066666664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45986.234066666664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45986.234066666664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45986.234066666664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45986.234066666664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45986.234066666664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45986.234066666664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45986.234066666664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45986.234066666664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45986.234066666664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45986.234066666664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45986.234066666664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45986.234066666664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45986.234066666664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45986.234066666664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45986.234066666664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45986.234066666664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45986.234066666664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45986.234066666664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45986.234066666664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45986.234066666664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45986.234066666664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45986.234066666664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45986.234066666664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45986.234066666664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45986.234066666664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45986.234066666664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45986.234066666664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45986.234066666664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45986.234066666664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45986.234066666664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45986.234066666664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45986.234066666664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45986.234066666664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45986.234066666664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45986.234066666664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45986.234066666664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45986.234066666664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45986.234066666664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45986.234066666664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45986.234066666664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45986.234066666664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45986.234066666664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45986.234066666664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45986.234066666664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45986.234066666664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45986.234066666664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45986.234066666664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45986.234066666664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45986.234066666664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45986.234066666664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45986.234066666664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45986.234066666664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45986.234066666664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45986.234066666664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45986.234066666664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45986.234066666664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45986.234066666664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45986.234066666664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45986.234066666664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45986.234066666664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45986.234066666664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45986.234066666664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45986.234066666664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45986.234066666664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45986.234066666664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45986.234066666664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45986.234066666664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45986.234066666664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45986.234066666664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45986.234066666664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45986.234066666664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45986.234066666664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45986.234066666664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45986.234066666664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45986.234066666664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45986.234066666664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45986.234066666664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45986.234066666664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45986.234066666664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45986.234066666664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45986.234066666664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45986.234066666664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45986.234066666664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45986.234066666664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45986.234066666664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45986.234066666664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45986.234066666664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45986.234066666664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45986.234066666664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45986.234066666664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45986.234066666664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45986.234066666664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45986.234066666664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45986.234066666664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45986.234066666664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45986.234066666664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45986.234066666664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45986.234066666664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45986.234066666664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45986.234066666664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45986.234066666664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45986.234066666664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45986.234066666664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45986.234066666664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45986.234066666664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45986.234066666664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45986.234066666664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45986.234066666664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45986.234066666664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45986.234066666664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45986.234066666664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45986.234066666664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45986.234066666664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45986.234066666664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45986.234066666664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45986.234066666664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45986.234066666664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45986.234066666664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45986.234066666664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45986.234066666664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45986.234066666664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45986.234066666664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45986.234066666664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45986.234066666664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45986.234066666664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45986.234066666664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45986.234066666664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45986.234066666664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45986.234066666664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45986.234066666664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45986.234066666664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45986.234066666664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45986.234066666664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45986.234066666664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45986.234066666664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45986.234066666664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45986.234066666664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45986.234066666664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45986.234066666664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45986.234066666664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45986.234066666664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45986.234066666664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45986.234066666664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45986.234066666664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45986.234066666664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45986.234066666664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45986.234066666664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45986.234066666664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45986.234066666664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45986.234066666664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45986.234066666664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45986.234066666664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45986.234066666664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45986.234066666664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45986.234066666664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45986.234066666664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45986.234066666664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45986.234066666664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45986.234066666664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45986.234066666664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45986.234066666664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45986.234066666664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45986.234066666664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45986.234066666664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45986.234066666664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45986.234066666664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45986.234066666664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45986.234066666664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45986.234066666664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45986.234066666664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45986.234066666664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45986.234066666664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45986.234066666664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45986.234066666664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45986.234066666664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45986.234066666664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45986.234066666664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45986.234066666664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45986.234066666664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45986.234066666664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45986.234066666664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45986.234066666664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45986.234066666664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45986.234066666664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45986.234066666664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45986.234066666664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45986.234066666664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45986.234066666664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45986.234066666664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45986.234066666664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45986.234066666664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45986.234066666664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45986.234066666664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45986.234066666664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45986.234066666664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45986.234066666664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45986.234066666664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45986.234066666664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45986.234066666664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45986.234066666664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45986.234066666664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45986.234066666664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45986.234066666664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45986.234066666664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45986.234066666664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45986.234066666664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45986.234066666664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45986.234066666664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45986.234066666664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45986.234066666664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45986.234066666664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45986.234066666664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45986.234066666664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45986.234066666664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45986.234066666664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45986.234066666664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45986.234066666664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45986.234066666664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45986.234066666664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45986.234066666664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45986.234066666664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45986.234066666664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45986.234066666664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45986.234066666664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45986.234066666664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45986.234066666664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45986.234066666664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45986.234066666664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45986.234066666664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45986.234066666664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45986.234066666664</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282.75334907406796</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3</v>
      </c>
      <c r="D3" s="91" t="s">
        <v>38898</v>
      </c>
      <c r="E3" s="94" t="s">
        <v>39021</v>
      </c>
      <c r="F3" s="95">
        <v>45985.826608796298</v>
      </c>
      <c r="G3" s="96">
        <f t="shared" ref="G3:G4" ca="1" si="0">IFERROR(NOW()-F3,"")</f>
        <v>0.40745787036576075</v>
      </c>
      <c r="H3" s="95">
        <v>45985.805798611109</v>
      </c>
      <c r="I3" s="113" t="str">
        <f>IFERROR(VLOOKUP(D3,DB!A:F,6,0),"")</f>
        <v>Generator-SG</v>
      </c>
      <c r="J3" s="113" t="str">
        <f>IFERROR(VLOOKUP(D3,DB!A:G,7,0),"")</f>
        <v>Dead</v>
      </c>
      <c r="K3" s="97" t="s">
        <v>39121</v>
      </c>
      <c r="L3" s="91" t="str">
        <f>IFERROR(VLOOKUP(D3,DB!A:I,9,0),"")</f>
        <v>Latis</v>
      </c>
    </row>
    <row r="4" spans="1:16" ht="15" customHeight="1">
      <c r="A4" s="113" t="s">
        <v>39122</v>
      </c>
      <c r="B4" s="113" t="str">
        <f>IFERROR(VLOOKUP(D4,DB!A:K,11,0),"")</f>
        <v>R4</v>
      </c>
      <c r="C4" s="93">
        <v>1</v>
      </c>
      <c r="D4" s="91" t="s">
        <v>36088</v>
      </c>
      <c r="E4" s="94" t="s">
        <v>39021</v>
      </c>
      <c r="F4" s="95"/>
      <c r="G4" s="96">
        <f t="shared" ca="1" si="0"/>
        <v>45986.234066666664</v>
      </c>
      <c r="H4" s="95">
        <v>45986.018564814818</v>
      </c>
      <c r="I4" s="113" t="str">
        <f>IFERROR(VLOOKUP(D4,DB!A:F,6,0),"")</f>
        <v>Generator-SG</v>
      </c>
      <c r="J4" s="113" t="str">
        <f>IFERROR(VLOOKUP(D4,DB!A:G,7,0),"")</f>
        <v>No BB Shifted</v>
      </c>
      <c r="K4" s="97" t="s">
        <v>39121</v>
      </c>
      <c r="L4" s="91" t="str">
        <f>IFERROR(VLOOKUP(D4,DB!A:I,9,0),"")</f>
        <v>Latis</v>
      </c>
    </row>
    <row r="5" spans="1:16" ht="15" customHeight="1">
      <c r="A5" s="113"/>
      <c r="B5" s="113" t="str">
        <f>IFERROR(VLOOKUP(D5,DB!A:K,11,0),"")</f>
        <v/>
      </c>
      <c r="C5" s="93"/>
      <c r="D5" s="91" t="s">
        <v>39123</v>
      </c>
      <c r="E5" s="94"/>
      <c r="F5" s="95"/>
      <c r="G5" s="96">
        <f t="shared" ref="G5:G67" ca="1" si="1">IFERROR(NOW()-F5,"")</f>
        <v>45986.234066666664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45986.234066666664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45986.234066666664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45986.234066666664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45986.234066666664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45986.234066666664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45986.234066666664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45986.234066666664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45986.234066666664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45986.234066666664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45986.234066666664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45986.234066666664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45986.234066666664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45986.234066666664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45986.234066666664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45986.234066666664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45986.234066666664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45986.234066666664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45986.234066666664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45986.234066666664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45986.234066666664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45986.234066666664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45986.234066666664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45986.234066666664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45986.234066666664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45986.234066666664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45986.234066666664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45986.234066666664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45986.234066666664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45986.234066666664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45986.234066666664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45986.234066666664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45986.234066666664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45986.234066666664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45986.234066666664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45986.234066666664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45986.234066666664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45986.234066666664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45986.234066666664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45986.234066666664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45986.234066666664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45986.234066666664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45986.234066666664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45986.234066666664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45986.234066666664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45986.234066666664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45986.234066666664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45986.234066666664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45986.234066666664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45986.234066666664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45986.234066666664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45986.234066666664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45986.234066666664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45986.234066666664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45986.234066666664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45986.234066666664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45986.234066666664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45986.234066666664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45986.234066666664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45986.234066666664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45986.234066666664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45986.234066666664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45986.234066666664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45986.234066666664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45986.234066666664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45986.234066666664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45986.234066666664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45986.234066666664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45986.234066666664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45986.234066666664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45986.234066666664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45986.234066666664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45986.234066666664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45986.234066666664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45986.234066666664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45986.234066666664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45986.234066666664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45986.234066666664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45986.234066666664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45986.234066666664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45986.234066666664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45986.234066666664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45986.234066666664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45986.234066666664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45986.234066666664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45986.234066666664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45986.234066666664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45986.234066666664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45986.234066666664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45986.234066666664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45986.234066666664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45986.234066666664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45986.234066666664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45986.234066666664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45986.234066666664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45986.234066666664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45986.234066666664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45986.234066666664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45986.234066666664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45986.234066666664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45986.234066666664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45986.234066666664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45986.234066666664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45986.234066666664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45986.234066666664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45986.234066666664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45986.234066666664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45986.234066666664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45986.234066666664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45986.234066666664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45986.234066666664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45986.234066666664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45986.234066666664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45986.234066666664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45986.234066666664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45986.234066666664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45986.234066666664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45986.234066666664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45986.234066666664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45986.234066666664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45986.234066666664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45986.234066666664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45986.234066666664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45986.234066666664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45986.234066666664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45986.234066666664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45986.234066666664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45986.234066666664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45986.234066666664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45986.234066666664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45986.234066666664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45986.234066666664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45986.234066666664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45986.234066666664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45986.234066666664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45986.234066666664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45986.234066666664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45986.234066666664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45986.234066666664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45986.234066666664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45986.234066666664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45986.234066666664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45986.234066666664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45986.234066666664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45986.234066666664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45986.234066666664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45986.234066666664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45986.234066666664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45986.234066666664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45986.234066666664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45986.234066666664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45986.234066666664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45986.234066666664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45986.234066666664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45986.234066666664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45986.234066666664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45986.234066666664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45986.234066666664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45986.234066666664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45986.234066666664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45986.234066666664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45986.234066666664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45986.234066666664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45986.234066666664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45986.234066666664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45986.234066666664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45986.234066666664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45986.234066666664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45986.234066666664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45986.234066666664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45986.234066666664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45986.234066666664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45986.234066666664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45986.234066666664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45986.234066666664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45986.234066666664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45986.234066666664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45986.234066666664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45986.234066666664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45986.234066666664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45986.234066666664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45986.234066666664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45986.234066666664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45986.234066666664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45986.234066666664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45986.234066666664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45986.234066666664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45986.234066666664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45986.234066666664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45986.234066666664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45986.234066666664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45986.234066666664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45986.234066666664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45986.234066666664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45986.234066666664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45986.234066666664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45986.234066666664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45986.234066666664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45986.234066666664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45986.234066666664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45986.234066666664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45986.234066666664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45986.234066666664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45986.234066666664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45986.234066666664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45986.234066666664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45986.234066666664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45986.234066666664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45986.234066666664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45986.234066666664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45986.234066666664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45986.234066666664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45986.234066666664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45986.234066666664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45986.234066666664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45986.234066666664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45986.234066666664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45986.234066666664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45986.234066666664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45986.234066666664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45986.234066666664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45986.234066666664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45986.234066666664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45986.234066666664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45986.234066666664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45986.234066666664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45986.234066666664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45986.234066666664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45986.234066666664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45986.234066666664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45986.234066666664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45986.234066666664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45986.234066666664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45986.234066666664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45986.234066666664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45986.234066666664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45986.234066666664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45986.234066666664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45986.234066666664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45986.234066666664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45986.234066666664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45986.234066666664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45986.234066666664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45986.234066666664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45986.234066666664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45986.234066666664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45986.234066666664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45986.234066666664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45986.234066666664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45986.234066666664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45986.234066666664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45986.234066666664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45986.234066666664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45986.234066666664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45986.234066666664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45986.234066666664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45986.234066666664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45986.234066666664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45986.234066666664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45986.234066666664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45986.234066666664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45986.234066666664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45986.234066666664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45986.234066666664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45986.234066666664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45986.234066666664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45986.234066666664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45986.234066666664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45986.234066666664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45986.234066666664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45986.234066666664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45986.234066666664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45986.234066666664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45986.234066666664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45986.234066666664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45986.234066666664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45986.234066666664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45986.234066666664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45986.234066666664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45986.234066666664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45986.234066666664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45986.234066666664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45986.234066666664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45986.234066666664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45986.234066666664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45986.234066666664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45986.234066666664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45986.234066666664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45986.234066666664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45986.234066666664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45986.234066666664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45986.234066666664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45986.234066666664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45986.234066666664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45986.234066666664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45986.234066666664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45986.234066666664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45986.234066666664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45986.234066666664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45986.234066666664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45986.234066666664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45986.234066666664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45986.234066666664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45986.234066666664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45986.234066666664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45986.234066666664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45986.234066666664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45986.234066666664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45986.234066666664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45986.234066666664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45986.234066666664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45986.234066666664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45986.234066666664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45986.234066666664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45986.234066666664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45986.234066666664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45986.234066666664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45986.234066666664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45986.234066666664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45986.234066666664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45986.234066666664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45986.234066666664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45986.234066666664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45986.234066666664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45986.234066666664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45986.234066666664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45986.234066666664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45986.234066666664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45986.234066666664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45986.234066666664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45986.234066666664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45986.234066666664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45986.234066666664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45986.234066666664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45986.234066666664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45986.234066666664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45986.234066666664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45986.234066666664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45986.234066666664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45986.234066666664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45986.234066666664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45986.234066666664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45986.234066666664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45986.234066666664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45986.234066666664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45986.234066666664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45986.234066666664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45986.234066666664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45986.234066666664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45986.234066666664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45986.234066666664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45986.234066666664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45986.234066666664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45986.234066666664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45986.234066666664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45986.234066666664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45986.234066666664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45986.234066666664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45986.234066666664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45986.234066666664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45986.234066666664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45986.234066666664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45986.234066666664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45986.234066666664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45986.234066666664</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94.402006481475837</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39102</v>
      </c>
      <c r="F3" s="38">
        <v>45926.188877314817</v>
      </c>
      <c r="G3" s="108">
        <f t="shared" ref="G3" ca="1" si="0">IFERROR(NOW()-F3,"")</f>
        <v>60.045189351847512</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39102</v>
      </c>
      <c r="F4" s="110">
        <v>45948.661111111112</v>
      </c>
      <c r="G4" s="111">
        <f t="shared" ref="G4" ca="1" si="1">IFERROR(NOW()-F4,"")</f>
        <v>37.572955555551744</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4.8607680555505794</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09"/>
      <c r="E6" s="109"/>
      <c r="F6" s="109"/>
      <c r="G6" s="111">
        <f ca="1">IFERROR(NOW()-F6,"")</f>
        <v>45986.234066666664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45986.234066666664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45986.234066666664</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45986.234066666664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45986.234066666664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45986.234066666664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45986.234066666664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45986.234066666664</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45986.234066666664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45986.234066666664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45986.234066666664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45986.234066666664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45986.234066666664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45986.234066666664</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45986.234066666664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45986.234066666664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45986.234066666664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45986.234066666664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45986.234066666664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45986.234066666664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45986.234066666664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45986.234066666664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45986.234066666664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45986.234066666664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45986.234066666664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45986.234066666664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45986.234066666664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45986.234066666664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45986.234066666664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45986.234066666664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45986.234066666664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45986.234066666664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45986.234066666664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45986.234066666664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45986.234066666664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45986.234066666664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45986.234066666664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45986.234066666664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45986.234066666664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45986.234066666664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45986.234066666664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45986.234066666664</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34867</v>
      </c>
      <c r="E2" s="109" t="s">
        <v>39021</v>
      </c>
      <c r="F2" s="139">
        <v>45986.205081018517</v>
      </c>
      <c r="G2" s="75">
        <f ca="1">IFERROR(NOW()-F2,"-")</f>
        <v>2.8985648146772292E-2</v>
      </c>
      <c r="H2" s="139">
        <v>45986.199074074073</v>
      </c>
      <c r="I2" s="137" t="str">
        <f>IFERROR(VLOOKUP(D2,DB!A:F,6,0),"")</f>
        <v>SCECO</v>
      </c>
      <c r="J2" s="137" t="str">
        <f>IFERROR(VLOOKUP(D2,DB!A:G,7,0),"")</f>
        <v>Vandalized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39134</v>
      </c>
      <c r="B3" s="137" t="str">
        <f>IFERROR(VLOOKUP(D3,DB!A:K,11,0),"")</f>
        <v>R6</v>
      </c>
      <c r="C3" s="138">
        <v>1</v>
      </c>
      <c r="D3" s="137" t="s">
        <v>37390</v>
      </c>
      <c r="E3" s="109" t="s">
        <v>39021</v>
      </c>
      <c r="F3" s="139">
        <v>45986.22452546296</v>
      </c>
      <c r="G3" s="75">
        <f ca="1">IFERROR(NOW()-F3,"-")</f>
        <v>9.5412037044297904E-3</v>
      </c>
      <c r="H3" s="139">
        <v>45986.2187037037</v>
      </c>
      <c r="I3" s="137" t="str">
        <f>IFERROR(VLOOKUP(D3,DB!A:F,6,0),"")</f>
        <v>Generator-SG</v>
      </c>
      <c r="J3" s="137" t="str">
        <f>IFERROR(VLOOKUP(D3,DB!A:G,7,0),"")</f>
        <v>Vandalized</v>
      </c>
      <c r="K3" s="140" t="s">
        <v>39135</v>
      </c>
      <c r="L3" s="141" t="str">
        <f>IFERROR(VLOOKUP(D3,DB!A:I,9,0),"")</f>
        <v>Latis</v>
      </c>
    </row>
    <row r="4" spans="1:16383" ht="31.5" customHeight="1">
      <c r="A4" s="136"/>
      <c r="B4" s="137" t="str">
        <f>IFERROR(VLOOKUP(D4,DB!A:K,11,0),"")</f>
        <v/>
      </c>
      <c r="C4" s="138"/>
      <c r="D4" s="137"/>
      <c r="E4" s="109"/>
      <c r="F4" s="139"/>
      <c r="G4" s="75">
        <f ca="1">IFERROR(NOW()-F4,"-")</f>
        <v>45986.234066666664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45986.234066666664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45986.234066666664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45986.234066666664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45986.234066666664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45986.234066666664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45986.234066666664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45986.234066666664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45986.234066666664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45986.234066666664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45986.234066666664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45986.234066666664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45986.234066666664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45986.234066666664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45986.234066666664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45986.234066666664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45986.234066666664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45986.234066666664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45986.234066666664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45986.234066666664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45986.234066666664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45986.234066666664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45986.234066666664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45986.234066666664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45986.234066666664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45986.234066666664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45986.234066666664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45986.234066666664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45986.234066666664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45986.234066666664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45986.234066666664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45986.234066666664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45986.234066666664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45986.234066666664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45986.234066666664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45986.234066666664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45986.234066666664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45986.234066666664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45986.234066666664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45986.234066666664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45986.234066666664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