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81" documentId="120_S{2AC9BD13-BADA-5192-A53E-5A8FF88502F6}" xr6:coauthVersionLast="47" xr6:coauthVersionMax="47" xr10:uidLastSave="{BF978773-7A81-4BB9-AE45-E573631E9F5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<sst xmlns="http://schemas.openxmlformats.org/spreadsheetml/2006/main" count="181542" uniqueCount="39148">
  <si>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</si>
  <si>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</si>
  <si>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</si>
  <si>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</si>
  <si>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</si>
  <si>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</si>
  <si>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</si>
  <si>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</si>
  <si>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</si>
  <si>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</si>
  <si>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</si>
  <si>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</si>
  <si>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</si>
  <si>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</si>
  <si>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</si>
  <si>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</si>
  <si>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</si>
  <si>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</si>
  <si>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</si>
  <si>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</si>
  <si>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</si>
  <si>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</si>
  <si>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</si>
  <si>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</si>
  <si>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</si>
  <si>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</si>
  <si>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</si>
  <si>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</si>
  <si>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</si>
  <si>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</si>
  <si>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</si>
  <si>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</si>
  <si>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</si>
  <si>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</si>
  <si>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</si>
  <si>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</si>
  <si>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</si>
  <si>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</si>
  <si>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</si>
  <si>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</si>
  <si>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</si>
  <si>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</si>
  <si>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</si>
  <si>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</si>
  <si>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</si>
  <si>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</si>
  <si>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</si>
  <si>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</si>
  <si>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</si>
  <si>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</si>
  <si>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</si>
  <si>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</si>
  <si>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</si>
  <si>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</si>
  <si>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</si>
  <si>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</si>
  <si>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</si>
  <si>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</si>
  <si>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</si>
  <si>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</si>
  <si>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</si>
  <si>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</si>
  <si>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</si>
  <si>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</si>
  <si>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</si>
  <si>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</si>
  <si>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</si>
  <si>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</si>
  <si>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</si>
  <si>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</si>
  <si>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</si>
  <si>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</si>
  <si>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</si>
  <si>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</si>
  <si>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</si>
  <si>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</si>
  <si>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</si>
  <si>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</si>
  <si>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</si>
  <si>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</si>
  <si>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</si>
  <si>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</si>
  <si>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</si>
  <si>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</si>
  <si>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</si>
  <si>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</si>
  <si>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</si>
  <si>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</si>
  <si>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</si>
  <si>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</si>
  <si>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</si>
  <si>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</si>
  <si>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</si>
  <si>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</si>
  <si>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</si>
  <si>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</si>
  <si>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</si>
  <si>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</si>
  <si>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</si>
  <si>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</si>
  <si>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</si>
  <si>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</si>
  <si>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</si>
  <si>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</si>
  <si>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</si>
  <si>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</si>
  <si>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</si>
  <si>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</si>
  <si>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</si>
  <si>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</si>
  <si>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</si>
  <si>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</si>
  <si>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</si>
  <si>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</si>
  <si>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</si>
  <si>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</si>
  <si>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</si>
  <si>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</si>
  <si>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</si>
  <si>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</si>
  <si>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</si>
  <si>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</si>
  <si>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</si>
  <si>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</si>
  <si>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</si>
  <si>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</si>
  <si>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</si>
  <si>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</si>
  <si>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</si>
  <si>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</si>
  <si>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</si>
  <si>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</si>
  <si>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</si>
  <si>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</si>
  <si>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</si>
  <si>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</si>
  <si>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</si>
  <si>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</si>
  <si>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</si>
  <si>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</si>
  <si>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</si>
  <si>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</si>
  <si>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</si>
  <si>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</si>
  <si>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</si>
  <si>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</si>
  <si>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</si>
  <si>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</si>
  <si>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</si>
  <si>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</si>
  <si>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</si>
  <si>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</si>
  <si>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</si>
  <si>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</si>
  <si>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</si>
  <si>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</si>
  <si>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</si>
  <si>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</si>
  <si>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</si>
  <si>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</si>
  <si>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</si>
  <si>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</si>
  <si>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</si>
  <si>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</si>
  <si>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</si>
  <si>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</si>
  <si>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</si>
  <si>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</si>
  <si>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</si>
  <si>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</si>
  <si>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</si>
  <si>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</si>
  <si>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</si>
  <si>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</si>
  <si>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</si>
  <si>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</si>
  <si>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</si>
  <si>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</si>
  <si>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</si>
  <si>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</si>
  <si>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</si>
  <si>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</si>
  <si>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</si>
  <si>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</si>
  <si>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</si>
  <si>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</si>
  <si>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</si>
  <si>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</si>
  <si>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</si>
  <si>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</si>
  <si>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</si>
  <si>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</si>
  <si>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</si>
  <si>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</si>
  <si>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</si>
  <si>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</si>
  <si>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</si>
  <si>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</si>
  <si>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</si>
  <si>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</si>
  <si>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</si>
  <si>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</si>
  <si>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</si>
  <si>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</si>
  <si>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</si>
  <si>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</si>
  <si>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</si>
  <si>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</si>
  <si>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</si>
  <si>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</si>
  <si>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</si>
  <si>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</si>
  <si>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</si>
  <si>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</si>
  <si>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</si>
  <si>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</si>
  <si>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</si>
  <si>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</si>
  <si>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</si>
  <si>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</si>
  <si>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</si>
  <si>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</si>
  <si>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</si>
  <si>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</si>
  <si>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</si>
  <si>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</si>
  <si>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</si>
  <si>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</si>
  <si>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</si>
  <si>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</si>
  <si>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</si>
  <si>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</si>
  <si>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</si>
  <si>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</si>
  <si>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</si>
  <si>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</si>
  <si>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</si>
  <si>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</si>
  <si>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</si>
  <si>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</si>
  <si>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</si>
  <si>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</si>
  <si>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</si>
  <si>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</si>
  <si>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</si>
  <si>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</si>
  <si>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</si>
  <si>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</si>
  <si>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</si>
  <si>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</si>
  <si>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</si>
  <si>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</si>
  <si>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</si>
  <si>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</si>
  <si>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</si>
  <si>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</si>
  <si>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</si>
  <si>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</si>
  <si>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</si>
  <si>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</si>
  <si>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</si>
  <si>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</si>
  <si>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</si>
  <si>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</si>
  <si>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</si>
  <si>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</si>
  <si>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</si>
  <si>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</si>
  <si>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</si>
  <si>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</si>
  <si>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</si>
  <si>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</si>
  <si>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</si>
  <si>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</si>
  <si>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</si>
  <si>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</si>
  <si>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</si>
  <si>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</si>
  <si>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</si>
  <si>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</si>
  <si>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</si>
  <si>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</si>
  <si>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</si>
  <si>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</si>
  <si>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</si>
  <si>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</si>
  <si>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</si>
  <si>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</si>
  <si>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</si>
  <si>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</si>
  <si>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</si>
  <si>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</si>
  <si>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</si>
  <si>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</si>
  <si>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</si>
  <si>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</si>
  <si>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</si>
  <si>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</si>
  <si>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</si>
  <si>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</si>
  <si>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</si>
  <si>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</si>
  <si>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</si>
  <si>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</si>
  <si>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</si>
  <si>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</si>
  <si>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</si>
  <si>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</si>
  <si>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</si>
  <si>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</si>
  <si>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</si>
  <si>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</si>
  <si>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</si>
  <si>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</si>
  <si>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</si>
  <si>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</si>
  <si>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</si>
  <si>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</si>
  <si>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</si>
  <si>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</si>
  <si>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</si>
  <si>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</si>
  <si>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</si>
  <si>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</si>
  <si>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</si>
  <si>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</si>
  <si>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</si>
  <si>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</si>
  <si>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</si>
  <si>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</si>
  <si>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</si>
  <si>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</si>
  <si>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</si>
  <si>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</si>
  <si>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</si>
  <si>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</si>
  <si>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</si>
  <si>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</si>
  <si>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</si>
  <si>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</si>
  <si>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</si>
  <si>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</si>
  <si>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</si>
  <si>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</si>
  <si>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</si>
  <si>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</si>
  <si>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</si>
  <si>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</si>
  <si>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</si>
  <si>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</si>
  <si>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</si>
  <si>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</si>
  <si>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</si>
  <si>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</si>
  <si>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</si>
  <si>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</si>
  <si>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</si>
  <si>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</si>
  <si>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</si>
  <si>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</si>
  <si>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</si>
  <si>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</si>
  <si>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</si>
  <si>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</si>
  <si>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</si>
  <si>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</si>
  <si>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</si>
  <si>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</si>
  <si>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</si>
  <si>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</si>
  <si>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</si>
  <si>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</si>
  <si>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</si>
  <si>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</si>
  <si>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</si>
  <si>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</si>
  <si>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</si>
  <si>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</si>
  <si>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</si>
  <si>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</si>
  <si>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</si>
  <si>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</si>
  <si>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</si>
  <si>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</si>
  <si>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</si>
  <si>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</si>
  <si>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</si>
  <si>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</si>
  <si>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</si>
  <si>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</si>
  <si>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</si>
  <si>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</si>
  <si>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</si>
  <si>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</si>
  <si>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</si>
  <si>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</si>
  <si>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</si>
  <si>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</si>
  <si>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</si>
  <si>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</si>
  <si>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</si>
  <si>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</si>
  <si>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</si>
  <si>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</si>
  <si>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</si>
  <si>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</si>
  <si>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</si>
  <si>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</si>
  <si>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</si>
  <si>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</si>
  <si>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</si>
  <si>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</si>
  <si>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</si>
  <si>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</si>
  <si>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</si>
  <si>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</si>
  <si>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</si>
  <si>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</si>
  <si>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</si>
  <si>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</si>
  <si>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</si>
  <si>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</si>
  <si>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</si>
  <si>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</si>
  <si>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</si>
  <si>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</si>
  <si>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</si>
  <si>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</si>
  <si>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</si>
  <si>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</si>
  <si>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</si>
  <si>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</si>
  <si>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</si>
  <si>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</si>
  <si>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</si>
  <si>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</si>
  <si>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</si>
  <si>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</si>
  <si>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</si>
  <si>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</si>
  <si>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</si>
  <si>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</si>
  <si>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</si>
  <si>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</si>
  <si>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</si>
  <si>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</si>
  <si>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</si>
  <si>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</si>
  <si>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</si>
  <si>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</si>
  <si>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</si>
  <si>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</si>
  <si>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</si>
  <si>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</si>
  <si>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</si>
  <si>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</si>
  <si>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</si>
  <si>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</si>
  <si>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</si>
  <si>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</si>
  <si>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</si>
  <si>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</si>
  <si>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</si>
  <si>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</si>
  <si>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</si>
  <si>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</si>
  <si>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</si>
  <si>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</si>
  <si>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</si>
  <si>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</si>
  <si>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</si>
  <si>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</si>
  <si>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</si>
  <si>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</si>
  <si>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</si>
  <si>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</si>
  <si>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</si>
  <si>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</si>
  <si>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</si>
  <si>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</si>
  <si>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</si>
  <si>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</si>
  <si>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</si>
  <si>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</si>
  <si>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</si>
  <si>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</si>
  <si>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</si>
  <si>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</si>
  <si>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</si>
  <si>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</si>
  <si>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</si>
  <si>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</si>
  <si>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</si>
  <si>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</si>
  <si>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</si>
  <si>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</si>
  <si>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</si>
  <si>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</si>
  <si>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</si>
  <si>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</si>
  <si>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</si>
  <si>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</si>
  <si>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</si>
  <si>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</si>
  <si>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</si>
  <si>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</si>
  <si>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</si>
  <si>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</si>
  <si>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</si>
  <si>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</si>
  <si>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</si>
  <si>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</si>
  <si>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</si>
  <si>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</si>
  <si>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</si>
  <si>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</si>
  <si>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</si>
  <si>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</si>
  <si>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</si>
  <si>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</si>
  <si>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</si>
  <si>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</si>
  <si>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</si>
  <si>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</si>
  <si>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</si>
  <si>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</si>
  <si>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</si>
  <si>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</si>
  <si>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</si>
  <si>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</si>
  <si>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</si>
  <si>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</si>
  <si>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</si>
  <si>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</si>
  <si>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</si>
  <si>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</si>
  <si>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</si>
  <si>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</si>
  <si>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</si>
  <si>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</si>
  <si>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</si>
  <si>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</si>
  <si>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</si>
  <si>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</si>
  <si>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</si>
  <si>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</si>
  <si>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</si>
  <si>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</si>
  <si>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</si>
  <si>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</si>
  <si>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</si>
  <si>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</si>
  <si>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</si>
  <si>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</si>
  <si>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</si>
  <si>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</si>
  <si>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</si>
  <si>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</si>
  <si>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</si>
  <si>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</si>
  <si>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</si>
  <si>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</si>
  <si>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</si>
  <si>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</si>
  <si>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</si>
  <si>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</si>
  <si>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</si>
  <si>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</si>
  <si>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</si>
  <si>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</si>
  <si>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</si>
  <si>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</si>
  <si>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</si>
  <si>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</si>
  <si>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</si>
  <si>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</si>
  <si>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</si>
  <si>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</si>
  <si>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</si>
  <si>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</si>
  <si>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</si>
  <si>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</si>
  <si>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</si>
  <si>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</si>
  <si>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</si>
  <si>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</si>
  <si>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</si>
  <si>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</si>
  <si>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</si>
  <si>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</si>
  <si>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</si>
  <si>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</si>
  <si>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</si>
  <si>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</si>
  <si>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</si>
  <si>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</si>
  <si>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</si>
  <si>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</si>
  <si>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</si>
  <si>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</si>
  <si>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</si>
  <si>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</si>
  <si>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</si>
  <si>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</si>
  <si>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</si>
  <si>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</si>
  <si>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</si>
  <si>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</si>
  <si>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</si>
  <si>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</si>
  <si>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</si>
  <si>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</si>
  <si>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</si>
  <si>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</si>
  <si>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</si>
  <si>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</si>
  <si>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</si>
  <si>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</si>
  <si>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</si>
  <si>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</si>
  <si>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</si>
  <si>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</si>
  <si>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</si>
  <si>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</si>
  <si>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</si>
  <si>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</si>
  <si>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</si>
  <si>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</si>
  <si>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</si>
  <si>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</si>
  <si>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</si>
  <si>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</si>
  <si>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</si>
  <si>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</si>
  <si>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</si>
  <si>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</si>
  <si>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</si>
  <si>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</si>
  <si>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</si>
  <si>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</si>
  <si>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</si>
  <si>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</si>
  <si>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</si>
  <si>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</si>
  <si>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</si>
  <si>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</si>
  <si>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</si>
  <si>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</si>
  <si>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</si>
  <si>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</si>
  <si>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</si>
  <si>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</si>
  <si>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</si>
  <si>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</si>
  <si>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</si>
  <si>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</si>
  <si>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</si>
  <si>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</si>
  <si>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</si>
  <si>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</si>
  <si>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</si>
  <si>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</si>
  <si>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</si>
  <si>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</si>
  <si>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</si>
  <si>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</si>
  <si>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</si>
  <si>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</si>
  <si>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</si>
  <si>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</si>
  <si>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</si>
  <si>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</si>
  <si>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</si>
  <si>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</si>
  <si>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</si>
  <si>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</si>
  <si>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</si>
  <si>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</si>
  <si>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</si>
  <si>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</si>
  <si>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</si>
  <si>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</si>
  <si>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</si>
  <si>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</si>
  <si>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</si>
  <si>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</si>
  <si>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</si>
  <si>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</si>
  <si>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</si>
  <si>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</si>
  <si>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</si>
  <si>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</si>
  <si>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</si>
  <si>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</si>
  <si>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</si>
  <si>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</si>
  <si>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</si>
  <si>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</si>
  <si>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</si>
  <si>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</si>
  <si>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</si>
  <si>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</si>
  <si>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</si>
  <si>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</si>
  <si>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</si>
  <si>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</si>
  <si>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</si>
  <si>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</si>
  <si>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</si>
  <si>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</si>
  <si>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</si>
  <si>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</si>
  <si>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</si>
  <si>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</si>
  <si>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</si>
  <si>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</si>
  <si>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</si>
  <si>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</si>
  <si>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</si>
  <si>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</si>
  <si>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</si>
  <si>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</si>
  <si>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</si>
  <si>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</si>
  <si>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</si>
  <si>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</si>
  <si>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</si>
  <si>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</si>
  <si>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</si>
  <si>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</si>
  <si>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</si>
  <si>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</si>
  <si>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</si>
  <si>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</si>
  <si>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</si>
  <si>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</si>
  <si>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</si>
  <si>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</si>
  <si>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</si>
  <si>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</si>
  <si>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</si>
  <si>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</si>
  <si>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</si>
  <si>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</si>
  <si>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</si>
  <si>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</si>
  <si>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</si>
  <si>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</si>
  <si>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</si>
  <si>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</si>
  <si>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</si>
  <si>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</si>
  <si>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</si>
  <si>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</si>
  <si>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</si>
  <si>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</si>
  <si>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</si>
  <si>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</si>
  <si>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</si>
  <si>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</si>
  <si>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</si>
  <si>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</si>
  <si>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</si>
  <si>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</si>
  <si>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</si>
  <si>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</si>
  <si>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</si>
  <si>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</si>
  <si>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</si>
  <si>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</si>
  <si>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</si>
  <si>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</si>
  <si>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</si>
  <si>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</si>
  <si>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</si>
  <si>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</si>
  <si>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</si>
  <si>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</si>
  <si>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</si>
  <si>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</si>
  <si>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</si>
  <si>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</si>
  <si>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</si>
  <si>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</si>
  <si>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</si>
  <si>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</si>
  <si>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</si>
  <si>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</si>
  <si>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</si>
  <si>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</si>
  <si>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</si>
  <si>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</si>
  <si>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</si>
  <si>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</si>
  <si>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</si>
  <si>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</si>
  <si>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</si>
  <si>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</si>
  <si>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</si>
  <si>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</si>
  <si>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</si>
  <si>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</si>
  <si>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</si>
  <si>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</si>
  <si>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</si>
  <si>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</si>
  <si>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</si>
  <si>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</si>
  <si>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</si>
  <si>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</si>
  <si>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</si>
  <si>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</si>
  <si>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</si>
  <si>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</si>
  <si>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</si>
  <si>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</si>
  <si>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</si>
  <si>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</si>
  <si>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</si>
  <si>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</si>
  <si>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</si>
  <si>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</si>
  <si>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</si>
  <si>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</si>
  <si>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</si>
  <si>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</si>
  <si>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</si>
  <si>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</si>
  <si>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</si>
  <si>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</si>
  <si>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</si>
  <si>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</si>
  <si>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</si>
  <si>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</si>
  <si>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</si>
  <si>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</si>
  <si>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</si>
  <si>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</si>
  <si>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</si>
  <si>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</si>
  <si>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</si>
  <si>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</si>
  <si>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</si>
  <si>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</si>
  <si>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</si>
  <si>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</si>
  <si>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</si>
  <si>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</si>
  <si>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</si>
  <si>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</si>
  <si>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</si>
  <si>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</si>
  <si>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</si>
  <si>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</si>
  <si>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</si>
  <si>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</si>
  <si>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</si>
  <si>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</si>
  <si>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</si>
  <si>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</si>
  <si>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</si>
  <si>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</si>
  <si>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</si>
  <si>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</si>
  <si>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</si>
  <si>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</si>
  <si>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</si>
  <si>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</si>
  <si>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</si>
  <si>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</si>
  <si>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</si>
  <si>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</si>
  <si>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</si>
  <si>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</si>
  <si>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</si>
  <si>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</si>
  <si>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</si>
  <si>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</si>
  <si>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</si>
  <si>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</si>
  <si>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</si>
  <si>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</si>
  <si>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</si>
  <si>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</si>
  <si>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</si>
  <si>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</si>
  <si>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</si>
  <si>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</si>
  <si>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</si>
  <si>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</si>
  <si>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</si>
  <si>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</si>
  <si>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</si>
  <si>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</si>
  <si>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</si>
  <si>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</si>
  <si>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</si>
  <si>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</si>
  <si>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</si>
  <si>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</si>
  <si>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</si>
  <si>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</si>
  <si>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</si>
  <si>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</si>
  <si>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</si>
  <si>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</si>
  <si>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</si>
  <si>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</si>
  <si>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</si>
  <si>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</si>
  <si>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</si>
  <si>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</si>
  <si>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</si>
  <si>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</si>
  <si>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</si>
  <si>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</si>
  <si>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</si>
  <si>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</si>
  <si>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</si>
  <si>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</si>
  <si>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</si>
  <si>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</si>
  <si>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</si>
  <si>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</si>
  <si>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</si>
  <si>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</si>
  <si>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</si>
  <si>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</si>
  <si>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</si>
  <si>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</si>
  <si>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</si>
  <si>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</si>
  <si>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</si>
  <si>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</si>
  <si>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</si>
  <si>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</si>
  <si>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</si>
  <si>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</si>
  <si>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</si>
  <si>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</si>
  <si>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</si>
  <si>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</si>
  <si>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</si>
  <si>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</si>
  <si>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</si>
  <si>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</si>
  <si>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</si>
  <si>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</si>
  <si>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</si>
  <si>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</si>
  <si>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</si>
  <si>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</si>
  <si>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</si>
  <si>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</si>
  <si>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</si>
  <si>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</si>
  <si>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</si>
  <si>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</si>
  <si>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</si>
  <si>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</si>
  <si>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</si>
  <si>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</si>
  <si>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</si>
  <si>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</si>
  <si>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</si>
  <si>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</si>
  <si>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</si>
  <si>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</si>
  <si>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</si>
  <si>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</si>
  <si>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</si>
  <si>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</si>
  <si>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</si>
  <si>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</si>
  <si>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</si>
  <si>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</si>
  <si>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</si>
  <si>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</si>
  <si>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</si>
  <si>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</si>
  <si>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</si>
  <si>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</si>
  <si>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</si>
  <si>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</si>
  <si>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</si>
  <si>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</si>
  <si>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</si>
  <si>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</si>
  <si>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</si>
  <si>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</si>
  <si>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</si>
  <si>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</si>
  <si>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</si>
  <si>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</si>
  <si>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</si>
  <si>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</si>
  <si>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</si>
  <si>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</si>
  <si>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</si>
  <si>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</si>
  <si>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</si>
  <si>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</si>
  <si>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</si>
  <si>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</si>
  <si>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</si>
  <si>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</si>
  <si>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</si>
  <si>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</si>
  <si>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</si>
  <si>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</si>
  <si>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</si>
  <si>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</si>
  <si>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</si>
  <si>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</si>
  <si>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</si>
  <si>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</si>
  <si>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</si>
  <si>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</si>
  <si>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</si>
  <si>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</si>
  <si>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</si>
  <si>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</si>
  <si>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</si>
  <si>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</si>
  <si>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</si>
  <si>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</si>
  <si>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</si>
  <si>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</si>
  <si>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</si>
  <si>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</si>
  <si>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</si>
  <si>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</si>
  <si>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</si>
  <si>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</si>
  <si>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</si>
  <si>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</si>
  <si>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</si>
  <si>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</si>
  <si>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</si>
  <si>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</si>
  <si>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</si>
  <si>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</si>
  <si>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</si>
  <si>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</si>
  <si>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</si>
  <si>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</si>
  <si>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</si>
  <si>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</si>
  <si>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</si>
  <si>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</si>
  <si>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</si>
  <si>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</si>
  <si>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</si>
  <si>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</si>
  <si>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</si>
  <si>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</si>
  <si>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</si>
  <si>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</si>
  <si>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</si>
  <si>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</si>
  <si>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</si>
  <si>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</si>
  <si>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</si>
  <si>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</si>
  <si>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</si>
  <si>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</si>
  <si>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</si>
  <si>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</si>
  <si>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</si>
  <si>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</si>
  <si>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</si>
  <si>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</si>
  <si>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</si>
  <si>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</si>
  <si>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</si>
  <si>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</si>
  <si>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</si>
  <si>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</si>
  <si>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</si>
  <si>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</si>
  <si>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</si>
  <si>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</si>
  <si>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</si>
  <si>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</si>
  <si>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</si>
  <si>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</si>
  <si>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</si>
  <si>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</si>
  <si>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</si>
  <si>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</si>
  <si>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</si>
  <si>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</si>
  <si>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</si>
  <si>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</si>
  <si>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</si>
  <si>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</si>
  <si>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</si>
  <si>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</si>
  <si>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</si>
  <si>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</si>
  <si>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</si>
  <si>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</si>
  <si>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</si>
  <si>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</si>
  <si>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</si>
  <si>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</si>
  <si>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</si>
  <si>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</si>
  <si>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</si>
  <si>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</si>
  <si>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</si>
  <si>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</si>
  <si>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</si>
  <si>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</si>
  <si>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</si>
  <si>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</si>
  <si>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</si>
  <si>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</si>
  <si>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</si>
  <si>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</si>
  <si>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</si>
  <si>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</si>
  <si>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</si>
  <si>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</si>
  <si>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</si>
  <si>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</si>
  <si>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</si>
  <si>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</si>
  <si>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</si>
  <si>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</si>
  <si>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</si>
  <si>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</si>
  <si>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</si>
  <si>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</si>
  <si>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</si>
  <si>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</si>
  <si>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</si>
  <si>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</si>
  <si>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</si>
  <si>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</si>
  <si>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</si>
  <si>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</si>
  <si>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</si>
  <si>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</si>
  <si>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</si>
  <si>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</si>
  <si>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</si>
  <si>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</si>
  <si>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</si>
  <si>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</si>
  <si>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</si>
  <si>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</si>
  <si>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</si>
  <si>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</si>
  <si>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</si>
  <si>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</si>
  <si>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</si>
  <si>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</si>
  <si>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</si>
  <si>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</si>
  <si>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</si>
  <si>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</si>
  <si>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</si>
  <si>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</si>
  <si>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</si>
  <si>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</si>
  <si>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</si>
  <si>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</si>
  <si>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</si>
  <si>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</si>
  <si>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</si>
  <si>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</si>
  <si>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</si>
  <si>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</si>
  <si>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</si>
  <si>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</si>
  <si>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</si>
  <si>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</si>
  <si>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</si>
  <si>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</si>
  <si>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</si>
  <si>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</si>
  <si>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</si>
  <si>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</si>
  <si>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</si>
  <si>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</si>
  <si>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</si>
  <si>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</si>
  <si>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</si>
  <si>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</si>
  <si>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</si>
  <si>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</si>
  <si>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</si>
  <si>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</si>
  <si>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</si>
  <si>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</si>
  <si>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</si>
  <si>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</si>
  <si>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</si>
  <si>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</si>
  <si>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</si>
  <si>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</si>
  <si>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</si>
  <si>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</si>
  <si>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</si>
  <si>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</si>
  <si>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</si>
  <si>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</si>
  <si>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</si>
  <si>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</si>
  <si>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</si>
  <si>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</si>
  <si>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</si>
  <si>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</si>
  <si>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</si>
  <si>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</si>
  <si>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</si>
  <si>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</si>
  <si>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</si>
  <si>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</si>
  <si>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</si>
  <si>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</si>
  <si>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</si>
  <si>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</si>
  <si>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</si>
  <si>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</si>
  <si>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</si>
  <si>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</si>
  <si>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</si>
  <si>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</si>
  <si>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</si>
  <si>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</si>
  <si>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</si>
  <si>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</si>
  <si>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</si>
  <si>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</si>
  <si>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</si>
  <si>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</si>
  <si>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</si>
  <si>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</si>
  <si>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</si>
  <si>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</si>
  <si>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</si>
  <si>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</si>
  <si>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</si>
  <si>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</si>
  <si>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</si>
  <si>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</si>
  <si>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</si>
  <si>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</si>
  <si>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</si>
  <si>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</si>
  <si>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</si>
  <si>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</si>
  <si>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</si>
  <si>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</si>
  <si>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</si>
  <si>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</si>
  <si>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</si>
  <si>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</si>
  <si>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</si>
  <si>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</si>
  <si>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</si>
  <si>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</si>
  <si>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</si>
  <si>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</si>
  <si>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</si>
  <si>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</si>
  <si>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</si>
  <si>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</si>
  <si>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</si>
  <si>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</si>
  <si>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</si>
  <si>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</si>
  <si>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</si>
  <si>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</si>
  <si>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</si>
  <si>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</si>
  <si>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</si>
  <si>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</si>
  <si>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</si>
  <si>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</si>
  <si>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</si>
  <si>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</si>
  <si>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</si>
  <si>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</si>
  <si>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</si>
  <si>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</si>
  <si>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</si>
  <si>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</si>
  <si>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</si>
  <si>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</si>
  <si>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</si>
  <si>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</si>
  <si>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</si>
  <si>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</si>
  <si>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</si>
  <si>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</si>
  <si>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</si>
  <si>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</si>
  <si>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</si>
  <si>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</si>
  <si>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</si>
  <si>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</si>
  <si>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</si>
  <si>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</si>
  <si>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</si>
  <si>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</si>
  <si>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</si>
  <si>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</si>
  <si>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</si>
  <si>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</si>
  <si>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</si>
  <si>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</si>
  <si>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</si>
  <si>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</si>
  <si>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</si>
  <si>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</si>
  <si>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</si>
  <si>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</si>
  <si>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</si>
  <si>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</si>
  <si>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</si>
  <si>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</si>
  <si>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</si>
  <si>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</si>
  <si>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</si>
  <si>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</si>
  <si>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</si>
  <si>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</si>
  <si>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</si>
  <si>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</si>
  <si>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</si>
  <si>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</si>
  <si>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</si>
  <si>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</si>
  <si>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</si>
  <si>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</si>
  <si>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</si>
  <si>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</si>
  <si>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</si>
  <si>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</si>
  <si>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</si>
  <si>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</si>
  <si>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</si>
  <si>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</si>
  <si>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</si>
  <si>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</si>
  <si>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</si>
  <si>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</si>
  <si>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</si>
  <si>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</si>
  <si>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</si>
  <si>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</si>
  <si>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</si>
  <si>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</si>
  <si>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</si>
  <si>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</si>
  <si>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</si>
  <si>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</si>
  <si>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</si>
  <si>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</si>
  <si>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</si>
  <si>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</si>
  <si>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</si>
  <si>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</si>
  <si>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</si>
  <si>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</si>
  <si>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</si>
  <si>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</si>
  <si>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</si>
  <si>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</si>
  <si>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</si>
  <si>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</si>
  <si>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</si>
  <si>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</si>
  <si>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</si>
  <si>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</si>
  <si>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</si>
  <si>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</si>
  <si>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</si>
  <si>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</si>
  <si>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</si>
  <si>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</si>
  <si>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</si>
  <si>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</si>
  <si>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</si>
  <si>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</si>
  <si>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</si>
  <si>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</si>
  <si>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</si>
  <si>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</si>
  <si>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</si>
  <si>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</si>
  <si>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</si>
  <si>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</si>
  <si>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</si>
  <si>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</si>
  <si>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</si>
  <si>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</si>
  <si>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</si>
  <si>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</si>
  <si>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</si>
  <si>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</si>
  <si>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</si>
  <si>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</si>
  <si>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</si>
  <si>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</si>
  <si>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</si>
  <si>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</si>
  <si>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</si>
  <si>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</si>
  <si>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</si>
  <si>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</si>
  <si>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</si>
  <si>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</si>
  <si>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</si>
  <si>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</si>
  <si>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</si>
  <si>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</si>
  <si>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</si>
  <si>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</si>
  <si>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</si>
  <si>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</si>
  <si>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</si>
  <si>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</si>
  <si>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</si>
  <si>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</si>
  <si>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</si>
  <si>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</si>
  <si>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</si>
  <si>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</si>
  <si>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</si>
  <si>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</si>
  <si>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</si>
  <si>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</si>
  <si>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</si>
  <si>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</si>
  <si>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</si>
  <si>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</si>
  <si>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</si>
  <si>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</si>
  <si>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</si>
  <si>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</si>
  <si>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</si>
  <si>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</si>
  <si>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</si>
  <si>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</si>
  <si>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</si>
  <si>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</si>
  <si>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</si>
  <si>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</si>
  <si>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</si>
  <si>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</si>
  <si>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</si>
  <si>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</si>
  <si>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</si>
  <si>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</si>
  <si>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</si>
  <si>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</si>
  <si>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</si>
  <si>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</si>
  <si>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</si>
  <si>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</si>
  <si>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</si>
  <si>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</si>
  <si>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</si>
  <si>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</si>
  <si>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</si>
  <si>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</si>
  <si>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</si>
  <si>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</si>
  <si>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</si>
  <si>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</si>
  <si>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</si>
  <si>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</si>
  <si>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</si>
  <si>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</si>
  <si>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</si>
  <si>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</si>
  <si>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</si>
  <si>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</si>
  <si>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</si>
  <si>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</si>
  <si>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</si>
  <si>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</si>
  <si>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</si>
  <si>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</si>
  <si>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</si>
  <si>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</si>
  <si>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</si>
  <si>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</si>
  <si>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</si>
  <si>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</si>
  <si>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</si>
  <si>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</si>
  <si>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</si>
  <si>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</si>
  <si>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</si>
  <si>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</si>
  <si>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</si>
  <si>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</si>
  <si>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</si>
  <si>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</si>
  <si>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</si>
  <si>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</si>
  <si>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</si>
  <si>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</si>
  <si>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</si>
  <si>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</si>
  <si>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</si>
  <si>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</si>
  <si>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</si>
  <si>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</si>
  <si>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</si>
  <si>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</si>
  <si>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</si>
  <si>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</si>
  <si>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</si>
  <si>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</si>
  <si>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</si>
  <si>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</si>
  <si>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</si>
  <si>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</si>
  <si>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</si>
  <si>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</si>
  <si>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</si>
  <si>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</si>
  <si>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</si>
  <si>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</si>
  <si>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</si>
  <si>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</si>
  <si>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</si>
  <si>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</si>
  <si>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</si>
  <si>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</si>
  <si>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</si>
  <si>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</si>
  <si>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</si>
  <si>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</si>
  <si>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</si>
  <si>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</si>
  <si>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</si>
  <si>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</si>
  <si>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</si>
  <si>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</si>
  <si>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</si>
  <si>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</si>
  <si>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</si>
  <si>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</si>
  <si>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</si>
  <si>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</si>
  <si>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</si>
  <si>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</si>
  <si>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</si>
  <si>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</si>
  <si>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</si>
  <si>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</si>
  <si>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</si>
  <si>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</si>
  <si>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</si>
  <si>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</si>
  <si>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</si>
  <si>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</si>
  <si>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</si>
  <si>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</si>
  <si>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</si>
  <si>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</si>
  <si>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</si>
  <si>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</si>
  <si>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</si>
  <si>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</si>
  <si>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</si>
  <si>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</si>
  <si>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</si>
  <si>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</si>
  <si>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</si>
  <si>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</si>
  <si>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</si>
  <si>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</si>
  <si>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</si>
  <si>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</si>
  <si>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</si>
  <si>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</si>
  <si>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</si>
  <si>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</si>
  <si>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</si>
  <si>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</si>
  <si>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</si>
  <si>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</si>
  <si>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</si>
  <si>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</si>
  <si>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</si>
  <si>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</si>
  <si>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</si>
  <si>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</si>
  <si>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</si>
  <si>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</si>
  <si>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</si>
  <si>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</si>
  <si>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</si>
  <si>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</si>
  <si>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</si>
  <si>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</si>
  <si>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</si>
  <si>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</si>
  <si>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</si>
  <si>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</si>
  <si>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</si>
  <si>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</si>
  <si>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</si>
  <si>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</si>
  <si>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</si>
  <si>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</si>
  <si>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</si>
  <si>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</si>
  <si>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</si>
  <si>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</si>
  <si>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</si>
  <si>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</si>
  <si>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</si>
  <si>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</si>
  <si>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</si>
  <si>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</si>
  <si>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</si>
  <si>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</si>
  <si>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</si>
  <si>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</si>
  <si>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</si>
  <si>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</si>
  <si>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</si>
  <si>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</si>
  <si>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</si>
  <si>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</si>
  <si>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</si>
  <si>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</si>
  <si>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</si>
  <si>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</si>
  <si>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</si>
  <si>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</si>
  <si>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</si>
  <si>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</si>
  <si>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</si>
  <si>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</si>
  <si>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</si>
  <si>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</si>
  <si>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</si>
  <si>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</si>
  <si>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</si>
  <si>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</si>
  <si>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</si>
  <si>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</si>
  <si>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</si>
  <si>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</si>
  <si>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</si>
  <si>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</si>
  <si>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</si>
  <si>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</si>
  <si>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</si>
  <si>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</si>
  <si>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</si>
  <si>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</si>
  <si>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</si>
  <si>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</si>
  <si>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</si>
  <si>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</si>
  <si>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</si>
  <si>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</si>
  <si>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</si>
  <si>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</si>
  <si>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</si>
  <si>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</si>
  <si>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</si>
  <si>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</si>
  <si>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</si>
  <si>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</si>
  <si>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</si>
  <si>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</si>
  <si>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</si>
  <si>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</si>
  <si>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</si>
  <si>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</si>
  <si>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</si>
  <si>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</si>
  <si>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</si>
  <si>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</si>
  <si>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</si>
  <si>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</si>
  <si>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</si>
  <si>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</si>
  <si>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</si>
  <si>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</si>
  <si>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</si>
  <si>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</si>
  <si>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</si>
  <si>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</si>
  <si>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</si>
  <si>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</si>
  <si>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</si>
  <si>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</si>
  <si>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</si>
  <si>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</si>
  <si>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</si>
  <si>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</si>
  <si>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</si>
  <si>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</si>
  <si>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</si>
  <si>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</si>
  <si>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</si>
  <si>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</si>
  <si>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</si>
  <si>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</si>
  <si>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</si>
  <si>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</si>
  <si>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</si>
  <si>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</si>
  <si>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</si>
  <si>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</si>
  <si>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</si>
  <si>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</si>
  <si>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</si>
  <si>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</si>
  <si>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</si>
  <si>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</si>
  <si>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</si>
  <si>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</si>
  <si>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</si>
  <si>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</si>
  <si>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</si>
  <si>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</si>
  <si>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</si>
  <si>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</si>
  <si>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</si>
  <si>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</si>
  <si>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</si>
  <si>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</si>
  <si>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</si>
  <si>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</si>
  <si>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</si>
  <si>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</si>
  <si>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</si>
  <si>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</si>
  <si>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</si>
  <si>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</si>
  <si>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</si>
  <si>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</si>
  <si>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</si>
  <si>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</si>
  <si>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</si>
  <si>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</si>
  <si>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</si>
  <si>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</si>
  <si>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</si>
  <si>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</si>
  <si>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</si>
  <si>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</si>
  <si>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</si>
  <si>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</si>
  <si>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</si>
  <si>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</si>
  <si>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</si>
  <si>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</si>
  <si>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</si>
  <si>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</si>
  <si>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</si>
  <si>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</si>
  <si>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</si>
  <si>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</si>
  <si>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</si>
  <si>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</si>
  <si>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</si>
  <si>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</si>
  <si>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</si>
  <si>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</si>
  <si>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</si>
  <si>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</si>
  <si>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</si>
  <si>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</si>
  <si>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</si>
  <si>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</si>
  <si>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</si>
  <si>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</si>
  <si>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</si>
  <si>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</si>
  <si>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</si>
  <si>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</si>
  <si>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</si>
  <si>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</si>
  <si>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</si>
  <si>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</si>
  <si>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</si>
  <si>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</si>
  <si>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</si>
  <si>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</si>
  <si>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</si>
  <si>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</si>
  <si>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</si>
  <si>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</si>
  <si>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</si>
  <si>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</si>
  <si>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</si>
  <si>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</si>
  <si>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</si>
  <si>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</si>
  <si>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</si>
  <si>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</si>
  <si>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</si>
  <si>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</si>
  <si>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</si>
  <si>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</si>
  <si>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</si>
  <si>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</si>
  <si>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</si>
  <si>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</si>
  <si>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</si>
  <si>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</si>
  <si>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</si>
  <si>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</si>
  <si>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</si>
  <si>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</si>
  <si>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</si>
  <si>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</si>
  <si>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</si>
  <si>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</si>
  <si>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</si>
  <si>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</si>
  <si>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</si>
  <si>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</si>
  <si>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</si>
  <si>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</si>
  <si>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</si>
  <si>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</si>
  <si>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</si>
  <si>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</si>
  <si>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</si>
  <si>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</si>
  <si>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</si>
  <si>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</si>
  <si>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</si>
  <si>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</si>
  <si>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</si>
  <si>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</si>
  <si>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</si>
  <si>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</si>
  <si>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</si>
  <si>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</si>
  <si>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</si>
  <si>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</si>
  <si>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</si>
  <si>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</si>
  <si>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</si>
  <si>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</si>
  <si>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</si>
  <si>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</si>
  <si>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</si>
  <si>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</si>
  <si>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</si>
  <si>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</si>
  <si>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</si>
  <si>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</si>
  <si>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</si>
  <si>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</si>
  <si>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</si>
  <si>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</si>
  <si>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</si>
  <si>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</si>
  <si>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</si>
  <si>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</si>
  <si>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</si>
  <si>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</si>
  <si>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</si>
  <si>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</si>
  <si>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</si>
  <si>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</si>
  <si>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</si>
  <si>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</si>
  <si>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</si>
  <si>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</si>
  <si>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</si>
  <si>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</si>
  <si>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</si>
  <si>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</si>
  <si>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</si>
  <si>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</si>
  <si>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</si>
  <si>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</si>
  <si>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</si>
  <si>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</si>
  <si>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</si>
  <si>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</si>
  <si>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</si>
  <si>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</si>
  <si>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</si>
  <si>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</si>
  <si>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</si>
  <si>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</si>
  <si>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</si>
  <si>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</si>
  <si>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</si>
  <si>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</si>
  <si>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</si>
  <si>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</si>
  <si>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</si>
  <si>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</si>
  <si>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</si>
  <si>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</si>
  <si>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</si>
  <si>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</si>
  <si>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</si>
  <si>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</si>
  <si>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</si>
  <si>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</si>
  <si>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</si>
  <si>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</si>
  <si>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</si>
  <si>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</si>
  <si>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</si>
  <si>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</si>
  <si>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</si>
  <si>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</si>
  <si>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</si>
  <si>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</si>
  <si>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</si>
  <si>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</si>
  <si>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</si>
  <si>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</si>
  <si>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</si>
  <si>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</si>
  <si>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</si>
  <si>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</si>
  <si>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</si>
  <si>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</si>
  <si>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</si>
  <si>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</si>
  <si>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</si>
  <si>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</si>
  <si>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</si>
  <si>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</si>
  <si>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</si>
  <si>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</si>
  <si>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</si>
  <si>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</si>
  <si>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</si>
  <si>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</si>
  <si>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</si>
  <si>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</si>
  <si>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</si>
  <si>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</si>
  <si>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</si>
  <si>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</si>
  <si>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</si>
  <si>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</si>
  <si>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</si>
  <si>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</si>
  <si>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</si>
  <si>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</si>
  <si>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</si>
  <si>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</si>
  <si>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</si>
  <si>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</si>
  <si>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</si>
  <si>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</si>
  <si>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</si>
  <si>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</si>
  <si>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</si>
  <si>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</si>
  <si>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</si>
  <si>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</si>
  <si>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</si>
  <si>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</si>
  <si>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</si>
  <si>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</si>
  <si>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</si>
  <si>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</si>
  <si>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</si>
  <si>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</si>
  <si>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</si>
  <si>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</si>
  <si>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</si>
  <si>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</si>
  <si>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</si>
  <si>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</si>
  <si>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</si>
  <si>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</si>
  <si>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</si>
  <si>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</si>
  <si>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</si>
  <si>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</si>
  <si>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</si>
  <si>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</si>
  <si>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</si>
  <si>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</si>
  <si>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</si>
  <si>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</si>
  <si>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</si>
  <si>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</si>
  <si>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</si>
  <si>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</si>
  <si>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</si>
  <si>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</si>
  <si>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</si>
  <si>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</si>
  <si>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</si>
  <si>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</si>
  <si>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</si>
  <si>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</si>
  <si>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</si>
  <si>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</si>
  <si>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</si>
  <si>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</si>
  <si>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</si>
  <si>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</si>
  <si>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</si>
  <si>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</si>
  <si>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</si>
  <si>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</si>
  <si>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</si>
  <si>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</si>
  <si>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</si>
  <si>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</si>
  <si>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</si>
  <si>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</si>
  <si>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</si>
  <si>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</si>
  <si>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</si>
  <si>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</si>
  <si>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</si>
  <si>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</si>
  <si>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</si>
  <si>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</si>
  <si>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</si>
  <si>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</si>
  <si>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</si>
  <si>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</si>
  <si>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</si>
  <si>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</si>
  <si>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</si>
  <si>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</si>
  <si>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</si>
  <si>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</si>
  <si>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</si>
  <si>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</si>
  <si>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</si>
  <si>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</si>
  <si>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</si>
  <si>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</si>
  <si>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</si>
  <si>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</si>
  <si>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</si>
  <si>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</si>
  <si>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</si>
  <si>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</si>
  <si>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</si>
  <si>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</si>
  <si>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</si>
  <si>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</si>
  <si>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</si>
  <si>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</si>
  <si>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</si>
  <si>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</si>
  <si>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</si>
  <si>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</si>
  <si>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</si>
  <si>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</si>
  <si>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</si>
  <si>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</si>
  <si>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</si>
  <si>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</si>
  <si>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</si>
  <si>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</si>
  <si>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</si>
  <si>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</si>
  <si>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</si>
  <si>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</si>
  <si>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</si>
  <si>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</si>
  <si>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</si>
  <si>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</si>
  <si>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</si>
  <si>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</si>
  <si>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</si>
  <si>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</si>
  <si>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</si>
  <si>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</si>
  <si>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</si>
  <si>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</si>
  <si>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</si>
  <si>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</si>
  <si>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</si>
  <si>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</si>
  <si>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</si>
  <si>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</si>
  <si>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</si>
  <si>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</si>
  <si>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</si>
  <si>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</si>
  <si>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</si>
  <si>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</si>
  <si>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</si>
  <si>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</si>
  <si>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</si>
  <si>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</si>
  <si>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</si>
  <si>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</si>
  <si>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</si>
  <si>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</si>
  <si>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</si>
  <si>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</si>
  <si>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</si>
  <si>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</si>
  <si>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</si>
  <si>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</si>
  <si>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</si>
  <si>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</si>
  <si>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</si>
  <si>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</si>
  <si>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</si>
  <si>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</si>
  <si>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</si>
  <si>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</si>
  <si>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</si>
  <si>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</si>
  <si>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</si>
  <si>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</si>
  <si>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</si>
  <si>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</si>
  <si>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</si>
  <si>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</si>
  <si>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</si>
  <si>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</si>
  <si>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</si>
  <si>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</si>
  <si>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</si>
  <si>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</si>
  <si>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</si>
  <si>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</si>
  <si>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</si>
  <si>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</si>
  <si>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</si>
  <si>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</si>
  <si>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</si>
  <si>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</si>
  <si>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</si>
  <si>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</si>
  <si>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</si>
  <si>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</si>
  <si>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</si>
  <si>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</si>
  <si>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</si>
  <si>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</si>
  <si>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</si>
  <si>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</si>
  <si>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</si>
  <si>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</si>
  <si>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</si>
  <si>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</si>
  <si>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</si>
  <si>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</si>
  <si>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</si>
  <si>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</si>
  <si>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</si>
  <si>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</si>
  <si>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</si>
  <si>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</si>
  <si>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</si>
  <si>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</si>
  <si>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</si>
  <si>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</si>
  <si>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</si>
  <si>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</si>
  <si>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</si>
  <si>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</si>
  <si>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</si>
  <si>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</si>
  <si>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</si>
  <si>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</si>
  <si>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</si>
  <si>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</si>
  <si>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</si>
  <si>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</si>
  <si>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</si>
  <si>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</si>
  <si>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</si>
  <si>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</si>
  <si>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</si>
  <si>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</si>
  <si>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</si>
  <si>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</si>
  <si>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</si>
  <si>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</si>
  <si>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</si>
  <si>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</si>
  <si>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</si>
  <si>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</si>
  <si>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</si>
  <si>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</si>
  <si>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</si>
  <si>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</si>
  <si>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</si>
  <si>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</si>
  <si>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</si>
  <si>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</si>
  <si>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</si>
  <si>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</si>
  <si>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</si>
  <si>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</si>
  <si>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</si>
  <si>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</si>
  <si>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</si>
  <si>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</si>
  <si>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</si>
  <si>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</si>
  <si>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</si>
  <si>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</si>
  <si>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</si>
  <si>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</si>
  <si>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</si>
  <si>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</si>
  <si>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</si>
  <si>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</si>
  <si>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</si>
  <si>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</si>
  <si>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</si>
  <si>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</si>
  <si>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</si>
  <si>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</si>
  <si>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</si>
  <si>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</si>
  <si>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</si>
  <si>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</si>
  <si>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</si>
  <si>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</si>
  <si>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</si>
  <si>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</si>
  <si>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</si>
  <si>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</si>
  <si>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</si>
  <si>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</si>
  <si>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</si>
  <si>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</si>
  <si>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</si>
  <si>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</si>
  <si>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</si>
  <si>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</si>
  <si>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</si>
  <si>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</si>
  <si>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</si>
  <si>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</si>
  <si>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</si>
  <si>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</si>
  <si>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</si>
  <si>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</si>
  <si>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</si>
  <si>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</si>
  <si>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</si>
  <si>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</si>
  <si>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</si>
  <si>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</si>
  <si>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</si>
  <si>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</si>
  <si>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</si>
  <si>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</si>
  <si>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</si>
  <si>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</si>
  <si>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</si>
  <si>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</si>
  <si>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</si>
  <si>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</si>
  <si>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</si>
  <si>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</si>
  <si>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</si>
  <si>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</si>
  <si>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</si>
  <si>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</si>
  <si>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</si>
  <si>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</si>
  <si>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</si>
  <si>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</si>
  <si>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</si>
  <si>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</si>
  <si>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</si>
  <si>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</si>
  <si>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</si>
  <si>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</si>
  <si>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</si>
  <si>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</si>
  <si>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</si>
  <si>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</si>
  <si>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</si>
  <si>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</si>
  <si>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</si>
  <si>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</si>
  <si>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</si>
  <si>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</si>
  <si>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</si>
  <si>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</si>
  <si>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</si>
  <si>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</si>
  <si>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</si>
  <si>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</si>
  <si>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</si>
  <si>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</si>
  <si>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</si>
  <si>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</si>
  <si>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</si>
  <si>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</si>
  <si>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</si>
  <si>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</si>
  <si>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</si>
  <si>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</si>
  <si>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</si>
  <si>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</si>
  <si>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</si>
  <si>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</si>
  <si>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</si>
  <si>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</si>
  <si>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</si>
  <si>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</si>
  <si>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</si>
  <si>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</si>
  <si>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</si>
  <si>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</si>
  <si>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</si>
  <si>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</si>
  <si>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</si>
  <si>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</si>
  <si>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</si>
  <si>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</si>
  <si>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</si>
  <si>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</si>
  <si>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</si>
  <si>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</si>
  <si>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</si>
  <si>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</si>
  <si>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</si>
  <si>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</si>
  <si>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</si>
  <si>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</si>
  <si>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</si>
  <si>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</si>
  <si>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</si>
  <si>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</si>
  <si>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</si>
  <si>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</si>
  <si>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</si>
  <si>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</si>
  <si>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</si>
  <si>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</si>
  <si>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</si>
  <si>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</si>
  <si>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</si>
  <si>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</si>
  <si>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</si>
  <si>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</si>
  <si>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</si>
  <si>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</si>
  <si>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</si>
  <si>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</si>
  <si>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</si>
  <si>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</si>
  <si>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</si>
  <si>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</si>
  <si>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</si>
  <si>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</si>
  <si>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</si>
  <si>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</si>
  <si>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</si>
  <si>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</si>
  <si>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</si>
  <si>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</si>
  <si>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</si>
  <si>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</si>
  <si>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</si>
  <si>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</si>
  <si>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</si>
  <si>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</si>
  <si>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</si>
  <si>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</si>
  <si>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</si>
  <si>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</si>
  <si>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</si>
  <si>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</si>
  <si>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</si>
  <si>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</si>
  <si>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</si>
  <si>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</si>
  <si>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</si>
  <si>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</si>
  <si>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</si>
  <si>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</si>
  <si>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</si>
  <si>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</si>
  <si>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</si>
  <si>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</si>
  <si>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</si>
  <si>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</si>
  <si>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</si>
  <si>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</si>
  <si>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</si>
  <si>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</si>
  <si>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</si>
  <si>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</si>
  <si>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</si>
  <si>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</si>
  <si>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</si>
  <si>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</si>
  <si>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</si>
  <si>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</si>
  <si>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</si>
  <si>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</si>
  <si>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</si>
  <si>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</si>
  <si>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</si>
  <si>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</si>
  <si>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</si>
  <si>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</si>
  <si>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</si>
  <si>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</si>
  <si>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</si>
  <si>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</si>
  <si>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</si>
  <si>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</si>
  <si>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</si>
  <si>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</si>
  <si>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</si>
  <si>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</si>
  <si>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</si>
  <si>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</si>
  <si>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</si>
  <si>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</si>
  <si>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</si>
  <si>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</si>
  <si>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</si>
  <si>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</si>
  <si>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</si>
  <si>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</si>
  <si>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</si>
  <si>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</si>
  <si>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</si>
  <si>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</si>
  <si>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</si>
  <si>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</si>
  <si>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</si>
  <si>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</si>
  <si>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</si>
  <si>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</si>
  <si>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</si>
  <si>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</si>
  <si>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</si>
  <si>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</si>
  <si>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</si>
  <si>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</si>
  <si>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</si>
  <si>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</si>
  <si>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</si>
  <si>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</si>
  <si>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</si>
  <si>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</si>
  <si>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</si>
  <si>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</si>
  <si>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</si>
  <si>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</si>
  <si>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</si>
  <si>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</si>
  <si>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</si>
  <si>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</si>
  <si>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</si>
  <si>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</si>
  <si>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</si>
  <si>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</si>
  <si>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</si>
  <si>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</si>
  <si>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</si>
  <si>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</si>
  <si>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</si>
  <si>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</si>
  <si>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</si>
  <si>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</si>
  <si>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</si>
  <si>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</si>
  <si>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</si>
  <si>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</si>
  <si>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</si>
  <si>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</si>
  <si>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</si>
  <si>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</si>
  <si>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</si>
  <si>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</si>
  <si>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</si>
  <si>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</si>
  <si>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</si>
  <si>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</si>
  <si>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</si>
  <si>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</si>
  <si>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</si>
  <si>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</si>
  <si>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</si>
  <si>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</si>
  <si>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</si>
  <si>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</si>
  <si>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</si>
  <si>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</si>
  <si>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</si>
  <si>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</si>
  <si>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</si>
  <si>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</si>
  <si>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</si>
  <si>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</si>
  <si>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</si>
  <si>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</si>
  <si>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</si>
  <si>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</si>
  <si>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</si>
  <si>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</si>
  <si>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</si>
  <si>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</si>
  <si>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</si>
  <si>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</si>
  <si>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</si>
  <si>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</si>
  <si>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</si>
  <si>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</si>
  <si>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</si>
  <si>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</si>
  <si>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</si>
  <si>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</si>
  <si>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</si>
  <si>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</si>
  <si>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</si>
  <si>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</si>
  <si>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</si>
  <si>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</si>
  <si>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</si>
  <si>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</si>
  <si>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</si>
  <si>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</si>
  <si>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</si>
  <si>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</si>
  <si>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</si>
  <si>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</si>
  <si>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</si>
  <si>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</si>
  <si>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</si>
  <si>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</si>
  <si>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</si>
  <si>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</si>
  <si>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</si>
  <si>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</si>
  <si>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</si>
  <si>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</si>
  <si>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</si>
  <si>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</si>
  <si>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</si>
  <si>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</si>
  <si>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</si>
  <si>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</si>
  <si>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</si>
  <si>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</si>
  <si>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</si>
  <si>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</si>
  <si>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</si>
  <si>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</si>
  <si>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</si>
  <si>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</si>
  <si>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</si>
  <si>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</si>
  <si>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</si>
  <si>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</si>
  <si>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</si>
  <si>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</si>
  <si>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</si>
  <si>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</si>
  <si>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</si>
  <si>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</si>
  <si>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</si>
  <si>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</si>
  <si>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</si>
  <si>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</si>
  <si>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</si>
  <si>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</si>
  <si>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</si>
  <si>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</si>
  <si>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</si>
  <si>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</si>
  <si>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</si>
  <si>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</si>
  <si>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</si>
  <si>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</si>
  <si>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</si>
  <si>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</si>
  <si>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</si>
  <si>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</si>
  <si>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</si>
  <si>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</si>
  <si>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</si>
  <si>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</si>
  <si>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</si>
  <si>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</si>
  <si>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</si>
  <si>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</si>
  <si>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</si>
  <si>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</si>
  <si>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</si>
  <si>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</si>
  <si>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</si>
  <si>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</si>
  <si>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</si>
  <si>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</si>
  <si>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</si>
  <si>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</si>
  <si>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</si>
  <si>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</si>
  <si>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</si>
  <si>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</si>
  <si>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</si>
  <si>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</si>
  <si>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</si>
  <si>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</si>
  <si>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</si>
  <si>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</si>
  <si>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</si>
  <si>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</si>
  <si>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</si>
  <si>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</si>
  <si>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</si>
  <si>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</si>
  <si>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</si>
  <si>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</si>
  <si>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</si>
  <si>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</si>
  <si>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</si>
  <si>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</si>
  <si>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</si>
  <si>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</si>
  <si>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</si>
  <si>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</si>
  <si>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</si>
  <si>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</si>
  <si>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</si>
  <si>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</si>
  <si>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</si>
  <si>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</si>
  <si>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</si>
  <si>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</si>
  <si>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</si>
  <si>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</si>
  <si>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</si>
  <si>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</si>
  <si>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</si>
  <si>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</si>
  <si>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</si>
  <si>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</si>
  <si>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</si>
  <si>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</si>
  <si>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</si>
  <si>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</si>
  <si>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</si>
  <si>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</si>
  <si>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</si>
  <si>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</si>
  <si>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</si>
  <si>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</si>
  <si>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</si>
  <si>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</si>
  <si>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</si>
  <si>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</si>
  <si>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</si>
  <si>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</si>
  <si>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</si>
  <si>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</si>
  <si>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</si>
  <si>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</si>
  <si>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</si>
  <si>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</si>
  <si>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</si>
  <si>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</si>
  <si>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</si>
  <si>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</si>
  <si>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</si>
  <si>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</si>
  <si>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</si>
  <si>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</si>
  <si>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</si>
  <si>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</si>
  <si>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</si>
  <si>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</si>
  <si>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</si>
  <si>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</si>
  <si>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</si>
  <si>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</si>
  <si>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</si>
  <si>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</si>
  <si>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</si>
  <si>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</si>
  <si>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</si>
  <si>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</si>
  <si>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</si>
  <si>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</si>
  <si>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</si>
  <si>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</si>
  <si>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</si>
  <si>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</si>
  <si>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</si>
  <si>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</si>
  <si>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</si>
  <si>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</si>
  <si>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</si>
  <si>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</si>
  <si>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</si>
  <si>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</si>
  <si>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</si>
  <si>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</si>
  <si>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</si>
  <si>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</si>
  <si>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</si>
  <si>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</si>
  <si>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</si>
  <si>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</si>
  <si>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</si>
  <si>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</si>
  <si>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</si>
  <si>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</si>
  <si>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</si>
  <si>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</si>
  <si>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</si>
  <si>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</si>
  <si>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</si>
  <si>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</si>
  <si>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</si>
  <si>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</si>
  <si>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</si>
  <si>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</si>
  <si>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</si>
  <si>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</si>
  <si>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</si>
  <si>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</si>
  <si>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</si>
  <si>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</si>
  <si>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</si>
  <si>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</si>
  <si>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</si>
  <si>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</si>
  <si>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</si>
  <si>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</si>
  <si>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</si>
  <si>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</si>
  <si>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</si>
  <si>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</si>
  <si>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</si>
  <si>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</si>
  <si>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</si>
  <si>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</si>
  <si>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</si>
  <si>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</si>
  <si>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</si>
  <si>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</si>
  <si>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</si>
  <si>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</si>
  <si>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</si>
  <si>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</si>
  <si>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</si>
  <si>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</si>
  <si>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</si>
  <si>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</si>
  <si>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</si>
  <si>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</si>
  <si>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</si>
  <si>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</si>
  <si>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</si>
  <si>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</si>
  <si>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</si>
  <si>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</si>
  <si>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</si>
  <si>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</si>
  <si>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</si>
  <si>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</si>
  <si>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</si>
  <si>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</si>
  <si>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</si>
  <si>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</si>
  <si>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</si>
  <si>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</si>
  <si>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</si>
  <si>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</si>
  <si>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</si>
  <si>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</si>
  <si>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</si>
  <si>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</si>
  <si>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</si>
  <si>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</si>
  <si>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</si>
  <si>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</si>
  <si>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</si>
  <si>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</si>
  <si>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</si>
  <si>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</si>
  <si>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</si>
  <si>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</si>
  <si>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</si>
  <si>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</si>
  <si>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</si>
  <si>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</si>
  <si>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</si>
  <si>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</si>
  <si>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</si>
  <si>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</si>
  <si>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</si>
  <si>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</si>
  <si>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</si>
  <si>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</si>
  <si>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</si>
  <si>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</si>
  <si>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</si>
  <si>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</si>
  <si>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</si>
  <si>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</si>
  <si>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</si>
  <si>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</si>
  <si>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</si>
  <si>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</si>
  <si>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</si>
  <si>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</si>
  <si>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</si>
  <si>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</si>
  <si>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</si>
  <si>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</si>
  <si>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</si>
  <si>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</si>
  <si>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</si>
  <si>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</si>
  <si>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</si>
  <si>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</si>
  <si>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</si>
  <si>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</si>
  <si>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</si>
  <si>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</si>
  <si>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</si>
  <si>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</si>
  <si>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</si>
  <si>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</si>
  <si>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</si>
  <si>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</si>
  <si>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</si>
  <si>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</si>
  <si>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</si>
  <si>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</si>
  <si>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</si>
  <si>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</si>
  <si>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</si>
  <si>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</si>
  <si>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</si>
  <si>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</si>
  <si>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</si>
  <si>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</si>
  <si>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</si>
  <si>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</si>
  <si>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</si>
  <si>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</si>
  <si>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</si>
  <si>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</si>
  <si>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</si>
  <si>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</si>
  <si>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</si>
  <si>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</si>
  <si>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</si>
  <si>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</si>
  <si>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</si>
  <si>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</si>
  <si>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</si>
  <si>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</si>
  <si>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</si>
  <si>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</si>
  <si>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</si>
  <si>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</si>
  <si>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</si>
  <si>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</si>
  <si>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</si>
  <si>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</si>
  <si>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</si>
  <si>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</si>
  <si>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</si>
  <si>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</si>
  <si>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</si>
  <si>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</si>
  <si>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</si>
  <si>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</si>
  <si>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</si>
  <si>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</si>
  <si>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</si>
  <si>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</si>
  <si>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</si>
  <si>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</si>
  <si>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</si>
  <si>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</si>
  <si>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</si>
  <si>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</si>
  <si>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</si>
  <si>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</si>
  <si>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</si>
  <si>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</si>
  <si>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</si>
  <si>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</si>
  <si>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</si>
  <si>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</si>
  <si>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</si>
  <si>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</si>
  <si>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</si>
  <si>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</si>
  <si>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</si>
  <si>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</si>
  <si>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</si>
  <si>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</si>
  <si>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</si>
  <si>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</si>
  <si>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</si>
  <si>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</si>
  <si>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</si>
  <si>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</si>
  <si>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</si>
  <si>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</si>
  <si>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</si>
  <si>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</si>
  <si>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</si>
  <si>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</si>
  <si>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</si>
  <si>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</si>
  <si>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</si>
  <si>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</si>
  <si>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</si>
  <si>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</si>
  <si>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</si>
  <si>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</si>
  <si>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</si>
  <si>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</si>
  <si>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</si>
  <si>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</si>
  <si>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</si>
  <si>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</si>
  <si>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</si>
  <si>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</si>
  <si>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</si>
  <si>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</si>
  <si>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</si>
  <si>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</si>
  <si>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</si>
  <si>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</si>
  <si>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</si>
  <si>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</si>
  <si>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</si>
  <si>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</si>
  <si>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</si>
  <si>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</si>
  <si>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</si>
  <si>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</si>
  <si>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</si>
  <si>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</si>
  <si>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</si>
  <si>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</si>
  <si>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</si>
  <si>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</si>
  <si>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</si>
  <si>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</si>
  <si>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</si>
  <si>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</si>
  <si>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</si>
  <si>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</si>
  <si>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</si>
  <si>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</si>
  <si>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</si>
  <si>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</si>
  <si>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</si>
  <si>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</si>
  <si>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</si>
  <si>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</si>
  <si>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</si>
  <si>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</si>
  <si>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</si>
  <si>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</si>
  <si>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</si>
  <si>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</si>
  <si>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</si>
  <si>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</si>
  <si>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</si>
  <si>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</si>
  <si>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</si>
  <si>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</si>
  <si>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</si>
  <si>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</si>
  <si>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</si>
  <si>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</si>
  <si>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</si>
  <si>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</si>
  <si>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</si>
  <si>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</si>
  <si>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</si>
  <si>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</si>
  <si>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</si>
  <si>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</si>
  <si>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</si>
  <si>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</si>
  <si>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</si>
  <si>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</si>
  <si>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</si>
  <si>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</si>
  <si>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</si>
  <si>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</si>
  <si>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</si>
  <si>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</si>
  <si>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</si>
  <si>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</si>
  <si>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</si>
  <si>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</si>
  <si>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</si>
  <si>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</si>
  <si>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</si>
  <si>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</si>
  <si>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</si>
  <si>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</si>
  <si>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</si>
  <si>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</si>
  <si>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</si>
  <si>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</si>
  <si>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</si>
  <si>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</si>
  <si>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</si>
  <si>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</si>
  <si>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</si>
  <si>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</si>
  <si>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</si>
  <si>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</si>
  <si>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</si>
  <si>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</si>
  <si>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</si>
  <si>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</si>
  <si>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</si>
  <si>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</si>
  <si>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</si>
  <si>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</si>
  <si>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</si>
  <si>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</si>
  <si>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</si>
  <si>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</si>
  <si>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</si>
  <si>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</si>
  <si>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</si>
  <si>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</si>
  <si>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</si>
  <si>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</si>
  <si>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</si>
  <si>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</si>
  <si>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</si>
  <si>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</si>
  <si>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</si>
  <si>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</si>
  <si>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</si>
  <si>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</si>
  <si>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</si>
  <si>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</si>
  <si>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</si>
  <si>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</si>
  <si>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</si>
  <si>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</si>
  <si>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</si>
  <si>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</si>
  <si>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</si>
  <si>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</si>
  <si>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</si>
  <si>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</si>
  <si>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</si>
  <si>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</si>
  <si>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</si>
  <si>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</si>
  <si>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</si>
  <si>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</si>
  <si>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</si>
  <si>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</si>
  <si>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</si>
  <si>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</si>
  <si>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</si>
  <si>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</si>
  <si>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</si>
  <si>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</si>
  <si>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</si>
  <si>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</si>
  <si>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</si>
  <si>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</si>
  <si>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</si>
  <si>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</si>
  <si>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</si>
  <si>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</si>
  <si>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</si>
  <si>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</si>
  <si>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</si>
  <si>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</si>
  <si>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</si>
  <si>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</si>
  <si>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</si>
  <si>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</si>
  <si>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</si>
  <si>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</si>
  <si>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</si>
  <si>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</si>
  <si>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</si>
  <si>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</si>
  <si>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</si>
  <si>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</si>
  <si>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</si>
  <si>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</si>
  <si>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</si>
  <si>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</si>
  <si>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</si>
  <si>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</si>
  <si>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</si>
  <si>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</si>
  <si>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</si>
  <si>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</si>
  <si>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</si>
  <si>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</si>
  <si>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</si>
  <si>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</si>
  <si>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</si>
  <si>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</si>
  <si>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</si>
  <si>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</si>
  <si>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</si>
  <si>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</si>
  <si>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</si>
  <si>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</si>
  <si>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</si>
  <si>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</si>
  <si>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</si>
  <si>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</si>
  <si>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</si>
  <si>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</si>
  <si>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</si>
  <si>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</si>
  <si>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</si>
  <si>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</si>
  <si>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</si>
  <si>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</si>
  <si>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</si>
  <si>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</si>
  <si>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</si>
  <si>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</si>
  <si>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</si>
  <si>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</si>
  <si>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</si>
  <si>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</si>
  <si>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</si>
  <si>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</si>
  <si>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</si>
  <si>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</si>
  <si>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</si>
  <si>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</si>
  <si>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</si>
  <si>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</si>
  <si>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</si>
  <si>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</si>
  <si>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</si>
  <si>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</si>
  <si>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</si>
  <si>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</si>
  <si>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</si>
  <si>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</si>
  <si>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</si>
  <si>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</si>
  <si>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</si>
  <si>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</si>
  <si>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</si>
  <si>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</si>
  <si>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</si>
  <si>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</si>
  <si>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</si>
  <si>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</si>
  <si>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</si>
  <si>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</si>
  <si>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</si>
  <si>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</si>
  <si>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</si>
  <si>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</si>
  <si>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</si>
  <si>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</si>
  <si>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</si>
  <si>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</si>
  <si>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</si>
  <si>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</si>
  <si>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</si>
  <si>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</si>
  <si>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</si>
  <si>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</si>
  <si>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</si>
  <si>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</si>
  <si>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</si>
  <si>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</si>
  <si>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</si>
  <si>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</si>
  <si>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</si>
  <si>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</si>
  <si>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</si>
  <si>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</si>
  <si>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</si>
  <si>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</si>
  <si>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</si>
  <si>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</si>
  <si>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</si>
  <si>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</si>
  <si>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</si>
  <si>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</si>
  <si>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</si>
  <si>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</si>
  <si>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</si>
  <si>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</si>
  <si>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</si>
  <si>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</si>
  <si>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</si>
  <si>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</si>
  <si>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</si>
  <si>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</si>
  <si>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</si>
  <si>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</si>
  <si>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</si>
  <si>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</si>
  <si>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</si>
  <si>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</si>
  <si>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</si>
  <si>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</si>
  <si>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</si>
  <si>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</si>
  <si>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</si>
  <si>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</si>
  <si>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</si>
  <si>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</si>
  <si>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</si>
  <si>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</si>
  <si>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</si>
  <si>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</si>
  <si>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</si>
  <si>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</si>
  <si>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</si>
  <si>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</si>
  <si>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</si>
  <si>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</si>
  <si>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</si>
  <si>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</si>
  <si>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</si>
  <si>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</si>
  <si>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</si>
  <si>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</si>
  <si>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</si>
  <si>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</si>
  <si>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</si>
  <si>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</si>
  <si>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</si>
  <si>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</si>
  <si>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</si>
  <si>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</si>
  <si>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</si>
  <si>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</si>
  <si>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</si>
  <si>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</si>
  <si>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</si>
  <si>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</si>
  <si>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</si>
  <si>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</si>
  <si>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</si>
  <si>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</si>
  <si>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</si>
  <si>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</si>
  <si>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</si>
  <si>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</si>
  <si>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</si>
  <si>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</si>
  <si>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</si>
  <si>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</si>
  <si>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</si>
  <si>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</si>
  <si>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</si>
  <si>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</si>
  <si>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</si>
  <si>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</si>
  <si>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</si>
  <si>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</si>
  <si>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</si>
  <si>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</si>
  <si>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</si>
  <si>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</si>
  <si>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</si>
  <si>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</si>
  <si>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</si>
  <si>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</si>
  <si>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</si>
  <si>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</si>
  <si>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</si>
  <si>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</si>
  <si>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</si>
  <si>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</si>
  <si>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</si>
  <si>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</si>
  <si>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</si>
  <si>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</si>
  <si>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</si>
  <si>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</si>
  <si>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</si>
  <si>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</si>
  <si>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</si>
  <si>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</si>
  <si>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</si>
  <si>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</si>
  <si>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</si>
  <si>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</si>
  <si>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</si>
  <si>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</si>
  <si>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</si>
  <si>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</si>
  <si>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</si>
  <si>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</si>
  <si>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</si>
  <si>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</si>
  <si>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</si>
  <si>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</si>
  <si>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</si>
  <si>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</si>
  <si>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</si>
  <si>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</si>
  <si>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</si>
  <si>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</si>
  <si>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</si>
  <si>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</si>
  <si>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</si>
  <si>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</si>
  <si>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</si>
  <si>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</si>
  <si>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</si>
  <si>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</si>
  <si>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</si>
  <si>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</si>
  <si>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</si>
  <si>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</si>
  <si>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</si>
  <si>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</si>
  <si>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</si>
  <si>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</si>
  <si>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</si>
  <si>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</si>
  <si>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</si>
  <si>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</si>
  <si>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</si>
  <si>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</si>
  <si>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</si>
  <si>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</si>
  <si>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</si>
  <si>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</si>
  <si>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</si>
  <si>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</si>
  <si>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</si>
  <si>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</si>
  <si>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</si>
  <si>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</si>
  <si>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</si>
  <si>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</si>
  <si>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</si>
  <si>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</si>
  <si>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</si>
  <si>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</si>
  <si>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</si>
  <si>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</si>
  <si>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</si>
  <si>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</si>
  <si>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</si>
  <si>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</si>
  <si>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</si>
  <si>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</si>
  <si>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</si>
  <si>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</si>
  <si>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</si>
  <si>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</si>
  <si>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</si>
  <si>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</si>
  <si>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</si>
  <si>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</si>
  <si>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</si>
  <si>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</si>
  <si>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</si>
  <si>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</si>
  <si>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</si>
  <si>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</si>
  <si>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</si>
  <si>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</si>
  <si>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</si>
  <si>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</si>
  <si>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</si>
  <si>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</si>
  <si>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</si>
  <si>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</si>
  <si>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</si>
  <si>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</si>
  <si>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</si>
  <si>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</si>
  <si>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</si>
  <si>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</si>
  <si>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</si>
  <si>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</si>
  <si>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</si>
  <si>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</si>
  <si>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</si>
  <si>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</si>
  <si>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</si>
  <si>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</si>
  <si>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</si>
  <si>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</si>
  <si>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</si>
  <si>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</si>
  <si>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</si>
  <si>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</si>
  <si>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</si>
  <si>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</si>
  <si>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</si>
  <si>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</si>
  <si>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</si>
  <si>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</si>
  <si>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</si>
  <si>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</si>
  <si>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</si>
  <si>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</si>
  <si>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</si>
  <si>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</si>
  <si>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</si>
  <si>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</si>
  <si>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</si>
  <si>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</si>
  <si>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</si>
  <si>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</si>
  <si>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</si>
  <si>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</si>
  <si>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</si>
  <si>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</si>
  <si>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</si>
  <si>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</si>
  <si>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</si>
  <si>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</si>
  <si>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</si>
  <si>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</si>
  <si>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</si>
  <si>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</si>
  <si>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</si>
  <si>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</si>
  <si>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</si>
  <si>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</si>
  <si>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</si>
  <si>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</si>
  <si>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</si>
  <si>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</si>
  <si>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</si>
  <si>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</si>
  <si>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</si>
  <si>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</si>
  <si>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</si>
  <si>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</si>
  <si>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</si>
  <si>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</si>
  <si>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</si>
  <si>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</si>
  <si>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</si>
  <si>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</si>
  <si>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</si>
  <si>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</si>
  <si>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</si>
  <si>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</si>
  <si>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</si>
  <si>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</si>
  <si>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</si>
  <si>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</si>
  <si>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</si>
  <si>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</si>
  <si>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</si>
  <si>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</si>
  <si>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</si>
  <si>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</si>
  <si>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</si>
  <si>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</si>
  <si>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</si>
  <si>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</si>
  <si>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</si>
  <si>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</si>
  <si>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</si>
  <si>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</si>
  <si>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</si>
  <si>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</si>
  <si>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</si>
  <si>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</si>
  <si>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</si>
  <si>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</si>
  <si>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</si>
  <si>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</si>
  <si>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</si>
  <si>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</si>
  <si>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</si>
  <si>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</si>
  <si>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</si>
  <si>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</si>
  <si>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</si>
  <si>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</si>
  <si>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</si>
  <si>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</si>
  <si>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</si>
  <si>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</si>
  <si>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</si>
  <si>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</si>
  <si>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</si>
  <si>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</si>
  <si>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</si>
  <si>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</si>
  <si>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</si>
  <si>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</si>
  <si>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</si>
  <si>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</si>
  <si>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</si>
  <si>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</si>
  <si>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</si>
  <si>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</si>
  <si>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</si>
  <si>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</si>
  <si>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</si>
  <si>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</si>
  <si>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</si>
  <si>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</si>
  <si>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</si>
  <si>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</si>
  <si>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</si>
  <si>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</si>
  <si>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</si>
  <si>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</si>
  <si>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</si>
  <si>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</si>
  <si>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</si>
  <si>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</si>
  <si>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</si>
  <si>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</si>
  <si>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</si>
  <si>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</si>
  <si>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</si>
  <si>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</si>
  <si>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</si>
  <si>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</si>
  <si>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</si>
  <si>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</si>
  <si>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</si>
  <si>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</si>
  <si>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</si>
  <si>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</si>
  <si>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</si>
  <si>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</si>
  <si>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</si>
  <si>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</si>
  <si>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</si>
  <si>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</si>
  <si>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</si>
  <si>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</si>
  <si>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</si>
  <si>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</si>
  <si>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</si>
  <si>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</si>
  <si>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</si>
  <si>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</si>
  <si>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</si>
  <si>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</si>
  <si>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</si>
  <si>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</si>
  <si>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</si>
  <si>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</si>
  <si>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</si>
  <si>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</si>
  <si>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</si>
  <si>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</si>
  <si>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</si>
  <si>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</si>
  <si>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</si>
  <si>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</si>
  <si>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</si>
  <si>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</si>
  <si>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</si>
  <si>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</si>
  <si>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</si>
  <si>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</si>
  <si>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</si>
  <si>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</si>
  <si>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</si>
  <si>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</si>
  <si>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</si>
  <si>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</si>
  <si>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</si>
  <si>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</si>
  <si>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</si>
  <si>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</si>
  <si>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</si>
  <si>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</si>
  <si>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</si>
  <si>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</si>
  <si>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</si>
  <si>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</si>
  <si>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</si>
  <si>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</si>
  <si>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</si>
  <si>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</si>
  <si>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</si>
  <si>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</si>
  <si>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</si>
  <si>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</si>
  <si>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</si>
  <si>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</si>
  <si>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</si>
  <si>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</si>
  <si>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</si>
  <si>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</si>
  <si>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</si>
  <si>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</si>
  <si>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</si>
  <si>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</si>
  <si>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</si>
  <si>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</si>
  <si>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</si>
  <si>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</si>
  <si>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</si>
  <si>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</si>
  <si>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</si>
  <si>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</si>
  <si>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</si>
  <si>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</si>
  <si>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</si>
  <si>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</si>
  <si>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</si>
  <si>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</si>
  <si>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</si>
  <si>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</si>
  <si>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</si>
  <si>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</si>
  <si>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</si>
  <si>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</si>
  <si>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</si>
  <si>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</si>
  <si>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</si>
  <si>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</si>
  <si>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</si>
  <si>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</si>
  <si>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</si>
  <si>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</si>
  <si>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</si>
  <si>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</si>
  <si>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</si>
  <si>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</si>
  <si>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</si>
  <si>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</si>
  <si>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</si>
  <si>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</si>
  <si>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</si>
  <si>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</si>
  <si>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</si>
  <si>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</si>
  <si>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</si>
  <si>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</si>
  <si>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</si>
  <si>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</si>
  <si>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</si>
  <si>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</si>
  <si>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</si>
  <si>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</si>
  <si>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</si>
  <si>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</si>
  <si>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</si>
  <si>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</si>
  <si>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</si>
  <si>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</si>
  <si>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</si>
  <si>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</si>
  <si>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</si>
  <si>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</si>
  <si>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</si>
  <si>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</si>
  <si>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</si>
  <si>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</si>
  <si>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</si>
  <si>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</si>
  <si>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</si>
  <si>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</si>
  <si>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</si>
  <si>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</si>
  <si>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</si>
  <si>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</si>
  <si>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</si>
  <si>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</si>
  <si>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</si>
  <si>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</si>
  <si>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</si>
  <si>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</si>
  <si>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</si>
  <si>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</si>
  <si>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</si>
  <si>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</si>
  <si>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</si>
  <si>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</si>
  <si>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</si>
  <si>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</si>
  <si>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</si>
  <si>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</si>
  <si>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</si>
  <si>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</si>
  <si>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</si>
  <si>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</si>
  <si>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</si>
  <si>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</si>
  <si>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</si>
  <si>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</si>
  <si>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</si>
  <si>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</si>
  <si>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</si>
  <si>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</si>
  <si>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</si>
  <si>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</si>
  <si>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</si>
  <si>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</si>
  <si>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</si>
  <si>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</si>
  <si>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</si>
  <si>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</si>
  <si>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</si>
  <si>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</si>
  <si>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</si>
  <si>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</si>
  <si>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</si>
  <si>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</si>
  <si>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</si>
  <si>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</si>
  <si>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</si>
  <si>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</si>
  <si>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</si>
  <si>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</si>
  <si>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</si>
  <si>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</si>
  <si>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</si>
  <si>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</si>
  <si>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</si>
  <si>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</si>
  <si>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</si>
  <si>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</si>
  <si>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</si>
  <si>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</si>
  <si>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</si>
  <si>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</si>
  <si>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</si>
  <si>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</si>
  <si>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</si>
  <si>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</si>
  <si>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</si>
  <si>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</si>
  <si>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</si>
  <si>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</si>
  <si>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</si>
  <si>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</si>
  <si>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</si>
  <si>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</si>
  <si>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</si>
  <si>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</si>
  <si>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</si>
  <si>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</si>
  <si>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</si>
  <si>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</si>
  <si>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</si>
  <si>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</si>
  <si>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</si>
  <si>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</si>
  <si>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</si>
  <si>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</si>
  <si>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</si>
  <si>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</si>
  <si>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</si>
  <si>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</si>
  <si>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</si>
  <si>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</si>
  <si>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</si>
  <si>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</si>
  <si>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</si>
  <si>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</si>
  <si>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</si>
  <si>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</si>
  <si>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</si>
  <si>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</si>
  <si>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</si>
  <si>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</si>
  <si>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</si>
  <si>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</si>
  <si>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</si>
  <si>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</si>
  <si>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</si>
  <si>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</si>
  <si>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</si>
  <si>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</si>
  <si>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</si>
  <si>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</si>
  <si>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</si>
  <si>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</si>
  <si>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</si>
  <si>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</si>
  <si>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</si>
  <si>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</si>
  <si>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</si>
  <si>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</si>
  <si>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</si>
  <si>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</si>
  <si>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</si>
  <si>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</si>
  <si>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</si>
  <si>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</si>
  <si>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</si>
  <si>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</si>
  <si>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</si>
  <si>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</si>
  <si>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</si>
  <si>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</si>
  <si>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</si>
  <si>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</si>
  <si>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</si>
  <si>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</si>
  <si>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</si>
  <si>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</si>
  <si>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</si>
  <si>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</si>
  <si>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</si>
  <si>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</si>
  <si>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</si>
  <si>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</si>
  <si>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</si>
  <si>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</si>
  <si>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</si>
  <si>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</si>
  <si>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</si>
  <si>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</si>
  <si>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</si>
  <si>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</si>
  <si>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</si>
  <si>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</si>
  <si>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</si>
  <si>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</si>
  <si>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</si>
  <si>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</si>
  <si>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</si>
  <si>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</si>
  <si>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</si>
  <si>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</si>
  <si>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</si>
  <si>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</si>
  <si>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</si>
  <si>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</si>
  <si>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</si>
  <si>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</si>
  <si>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</si>
  <si>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</si>
  <si>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</si>
  <si>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</si>
  <si>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</si>
  <si>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</si>
  <si>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</si>
  <si>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</si>
  <si>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</si>
  <si>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</si>
  <si>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</si>
  <si>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</si>
  <si>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</si>
  <si>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</si>
  <si>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</si>
  <si>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</si>
  <si>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</si>
  <si>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</si>
  <si>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</si>
  <si>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</si>
  <si>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</si>
  <si>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</si>
  <si>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</si>
  <si>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</si>
  <si>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</si>
  <si>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</si>
  <si>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</si>
  <si>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</si>
  <si>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</si>
  <si>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</si>
  <si>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</si>
  <si>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</si>
  <si>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</si>
  <si>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</si>
  <si>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</si>
  <si>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</si>
  <si>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</si>
  <si>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</si>
  <si>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</si>
  <si>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</si>
  <si>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</si>
  <si>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</si>
  <si>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</si>
  <si>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</si>
  <si>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</si>
  <si>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</si>
  <si>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</si>
  <si>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</si>
  <si>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</si>
  <si>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</si>
  <si>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</si>
  <si>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</si>
  <si>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</si>
  <si>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</si>
  <si>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</si>
  <si>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</si>
  <si>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</si>
  <si>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</si>
  <si>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</si>
  <si>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</si>
  <si>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</si>
  <si>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</si>
  <si>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</si>
  <si>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</si>
  <si>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</si>
  <si>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</si>
  <si>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</si>
  <si>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</si>
  <si>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</si>
  <si>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</si>
  <si>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</si>
  <si>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</si>
  <si>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</si>
  <si>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</si>
  <si>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</si>
  <si>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</si>
  <si>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</si>
  <si>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</si>
  <si>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</si>
  <si>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</si>
  <si>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</si>
  <si>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</si>
  <si>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</si>
  <si>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</si>
  <si>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</si>
  <si>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</si>
  <si>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</si>
  <si>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</si>
  <si>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</si>
  <si>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</si>
  <si>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</si>
  <si>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</si>
  <si>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</si>
  <si>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</si>
  <si>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</si>
  <si>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</si>
  <si>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</si>
  <si>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</si>
  <si>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</si>
  <si>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</si>
  <si>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</si>
  <si>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</si>
  <si>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</si>
  <si>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</si>
  <si>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</si>
  <si>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</si>
  <si>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</si>
  <si>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</si>
  <si>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</si>
  <si>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</si>
  <si>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</si>
  <si>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</si>
  <si>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</si>
  <si>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</si>
  <si>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</si>
  <si>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</si>
  <si>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</si>
  <si>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</si>
  <si>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</si>
  <si>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</si>
  <si>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</si>
  <si>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</si>
  <si>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</si>
  <si>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</si>
  <si>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</si>
  <si>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</si>
  <si>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</si>
  <si>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</si>
  <si>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</si>
  <si>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</si>
  <si>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</si>
  <si>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</si>
  <si>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</si>
  <si>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</si>
  <si>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</si>
  <si>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</si>
  <si>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</si>
  <si>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</si>
  <si>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</si>
  <si>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</si>
  <si>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</si>
  <si>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</si>
  <si>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</si>
  <si>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</si>
  <si>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</si>
  <si>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</si>
  <si>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</si>
  <si>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</si>
  <si>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</si>
  <si>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</si>
  <si>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</si>
  <si>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</si>
  <si>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</si>
  <si>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</si>
  <si>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</si>
  <si>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</si>
  <si>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</si>
  <si>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</si>
  <si>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</si>
  <si>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</si>
  <si>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</si>
  <si>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</si>
  <si>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</si>
  <si>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</si>
  <si>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</si>
  <si>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</si>
  <si>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</si>
  <si>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</si>
  <si>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</si>
  <si>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</si>
  <si>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</si>
  <si>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</si>
  <si>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</si>
  <si>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</si>
  <si>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</si>
  <si>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</si>
  <si>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</si>
  <si>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</si>
  <si>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</si>
  <si>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</si>
  <si>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</si>
  <si>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</si>
  <si>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</si>
  <si>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</si>
  <si>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</si>
  <si>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</si>
  <si>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</si>
  <si>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</si>
  <si>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</si>
  <si>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</si>
  <si>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</si>
  <si>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</si>
  <si>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</si>
  <si>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</si>
  <si>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</si>
  <si>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</si>
  <si>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</si>
  <si>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</si>
  <si>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</si>
  <si>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</si>
  <si>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</si>
  <si>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</si>
  <si>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</si>
  <si>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</si>
  <si>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</si>
  <si>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</si>
  <si>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</si>
  <si>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</si>
  <si>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</si>
  <si>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</si>
  <si>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</si>
  <si>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</si>
  <si>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</si>
  <si>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</si>
  <si>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</si>
  <si>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</si>
  <si>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</si>
  <si>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</si>
  <si>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</si>
  <si>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</si>
  <si>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</si>
  <si>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</si>
  <si>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</si>
  <si>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</si>
  <si>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</si>
  <si>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</si>
  <si>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</si>
  <si>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</si>
  <si>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</si>
  <si>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</si>
  <si>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</si>
  <si>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</si>
  <si>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</si>
  <si>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</si>
  <si>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</si>
  <si>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</si>
  <si>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</si>
  <si>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</si>
  <si>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</si>
  <si>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</si>
  <si>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</si>
  <si>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</si>
  <si>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</si>
  <si>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</si>
  <si>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</si>
  <si>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</si>
  <si>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</si>
  <si>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</si>
  <si>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</si>
  <si>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</si>
  <si>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</si>
  <si>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</si>
  <si>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</si>
  <si>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</si>
  <si>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</si>
  <si>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</si>
  <si>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</si>
  <si>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</si>
  <si>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</si>
  <si>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</si>
  <si>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</si>
  <si>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</si>
  <si>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</si>
  <si>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</si>
  <si>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</si>
  <si>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</si>
  <si>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</si>
  <si>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</si>
  <si>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</si>
  <si>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</si>
  <si>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</si>
  <si>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</si>
  <si>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</si>
  <si>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</si>
  <si>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</si>
  <si>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</si>
  <si>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</si>
  <si>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</si>
  <si>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</si>
  <si>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</si>
  <si>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</si>
  <si>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</si>
  <si>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</si>
  <si>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</si>
  <si>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</si>
  <si>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</si>
  <si>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</si>
  <si>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</si>
  <si>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</si>
  <si>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</si>
  <si>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</si>
  <si>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</si>
  <si>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</si>
  <si>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</si>
  <si>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</si>
  <si>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</si>
  <si>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</si>
  <si>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</si>
  <si>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</si>
  <si>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</si>
  <si>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</si>
  <si>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</si>
  <si>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</si>
  <si>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</si>
  <si>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</si>
  <si>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</si>
  <si>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</si>
  <si>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</si>
  <si>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</si>
  <si>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</si>
  <si>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</si>
  <si>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</si>
  <si>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</si>
  <si>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</si>
  <si>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</si>
  <si>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</si>
  <si>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</si>
  <si>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</si>
  <si>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</si>
  <si>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</si>
  <si>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</si>
  <si>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</si>
  <si>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</si>
  <si>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</si>
  <si>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</si>
  <si>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</si>
  <si>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</si>
  <si>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</si>
  <si>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</si>
  <si>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</si>
  <si>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</si>
  <si>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</si>
  <si>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</si>
  <si>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</si>
  <si>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</si>
  <si>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</si>
  <si>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</si>
  <si>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</si>
  <si>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</si>
  <si>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</si>
  <si>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</si>
  <si>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</si>
  <si>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</si>
  <si>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</si>
  <si>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</si>
  <si>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</si>
  <si>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</si>
  <si>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</si>
  <si>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</si>
  <si>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</si>
  <si>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</si>
  <si>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</si>
  <si>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</si>
  <si>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</si>
  <si>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</si>
  <si>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</si>
  <si>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</si>
  <si>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</si>
  <si>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</si>
  <si>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</si>
  <si>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</si>
  <si>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</si>
  <si>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</si>
  <si>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</si>
  <si>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</si>
  <si>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</si>
  <si>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</si>
  <si>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</si>
  <si>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</si>
  <si>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</si>
  <si>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</si>
  <si>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</si>
  <si>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</si>
  <si>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</si>
  <si>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</si>
  <si>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</si>
  <si>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</si>
  <si>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</si>
  <si>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</si>
  <si>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</si>
  <si>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</si>
  <si>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</si>
  <si>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</si>
  <si>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</si>
  <si>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</si>
  <si>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</si>
  <si>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</si>
  <si>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</si>
  <si>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</si>
  <si>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</si>
  <si>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</si>
  <si>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</si>
  <si>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</si>
  <si>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</si>
  <si>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</si>
  <si>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</si>
  <si>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</si>
  <si>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</si>
  <si>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</si>
  <si>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</si>
  <si>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</si>
  <si>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</si>
  <si>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</si>
  <si>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</si>
  <si>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</si>
  <si>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</si>
  <si>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</si>
  <si>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</si>
  <si>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</si>
  <si>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</si>
  <si>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</si>
  <si>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</si>
  <si>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</si>
  <si>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</si>
  <si>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</si>
  <si>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</si>
  <si>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</si>
  <si>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</si>
  <si>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</si>
  <si>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</si>
  <si>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</si>
  <si>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</si>
  <si>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</si>
  <si>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</si>
  <si>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</si>
  <si>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</si>
  <si>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</si>
  <si>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</si>
  <si>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</si>
  <si>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</si>
  <si>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</si>
  <si>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</si>
  <si>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</si>
  <si>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</si>
  <si>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</si>
  <si>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</si>
  <si>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</si>
  <si>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</si>
  <si>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</si>
  <si>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</si>
  <si>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</si>
  <si>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</si>
  <si>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</si>
  <si>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</si>
  <si>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</si>
  <si>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</si>
  <si>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</si>
  <si>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</si>
  <si>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</si>
  <si>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</si>
  <si>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</si>
  <si>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</si>
  <si>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</si>
  <si>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</si>
  <si>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</si>
  <si>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</si>
  <si>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</si>
  <si>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</si>
  <si>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</si>
  <si>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</si>
  <si>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</si>
  <si>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</si>
  <si>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</si>
  <si>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</si>
  <si>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</si>
  <si>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</si>
  <si>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</si>
  <si>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</si>
  <si>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</si>
  <si>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</si>
  <si>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</si>
  <si>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</si>
  <si>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</si>
  <si>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</si>
  <si>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</si>
  <si>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</si>
  <si>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</si>
  <si>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</si>
  <si>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</si>
  <si>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</si>
  <si>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</si>
  <si>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</si>
  <si>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</si>
  <si>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</si>
  <si>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</si>
  <si>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</si>
  <si>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</si>
  <si>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</si>
  <si>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</si>
  <si>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</si>
  <si>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</si>
  <si>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</si>
  <si>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</si>
  <si>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</si>
  <si>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</si>
  <si>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</si>
  <si>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</si>
  <si>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</si>
  <si>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</si>
  <si>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</si>
  <si>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</si>
  <si>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</si>
  <si>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</si>
  <si>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</si>
  <si>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</si>
  <si>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</si>
  <si>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</si>
  <si>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</si>
  <si>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</si>
  <si>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</si>
  <si>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</si>
  <si>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</si>
  <si>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</si>
  <si>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</si>
  <si>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</si>
  <si>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</si>
  <si>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</si>
  <si>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</si>
  <si>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</si>
  <si>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</si>
  <si>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</si>
  <si>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</si>
  <si>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</si>
  <si>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</si>
  <si>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</si>
  <si>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</si>
  <si>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</si>
  <si>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</si>
  <si>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</si>
  <si>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</si>
  <si>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</si>
  <si>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</si>
  <si>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</si>
  <si>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</si>
  <si>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</si>
  <si>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</si>
  <si>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</si>
  <si>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</si>
  <si>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</si>
  <si>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</si>
  <si>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</si>
  <si>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</si>
  <si>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</si>
  <si>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</si>
  <si>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</si>
  <si>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</si>
  <si>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</si>
  <si>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</si>
  <si>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</si>
  <si>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</si>
  <si>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</si>
  <si>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</si>
  <si>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</si>
  <si>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</si>
  <si>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</si>
  <si>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</si>
  <si>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</si>
  <si>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</si>
  <si>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</si>
  <si>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</si>
  <si>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</si>
  <si>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</si>
  <si>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</si>
  <si>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</si>
  <si>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</si>
  <si>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</si>
  <si>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</si>
  <si>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</si>
  <si>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</si>
  <si>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</si>
  <si>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</si>
  <si>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</si>
  <si>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</si>
  <si>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</si>
  <si>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</si>
  <si>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</si>
  <si>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</si>
  <si>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</si>
  <si>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</si>
  <si>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</si>
  <si>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</si>
  <si>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</si>
  <si>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</si>
  <si>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</si>
  <si>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</si>
  <si>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</si>
  <si>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</si>
  <si>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</si>
  <si>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</si>
  <si>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</si>
  <si>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</si>
  <si>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</si>
  <si>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</si>
  <si>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</si>
  <si>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</si>
  <si>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</si>
  <si>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</si>
  <si>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</si>
  <si>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</si>
  <si>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</si>
  <si>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</si>
  <si>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</si>
  <si>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</si>
  <si>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</si>
  <si>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</si>
  <si>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</si>
  <si>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</si>
  <si>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</si>
  <si>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</si>
  <si>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</si>
  <si>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</si>
  <si>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</si>
  <si>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</si>
  <si>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</si>
  <si>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</si>
  <si>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</si>
  <si>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</si>
  <si>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</si>
  <si>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</si>
  <si>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</si>
  <si>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</si>
  <si>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</si>
  <si>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</si>
  <si>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</si>
  <si>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</si>
  <si>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</si>
  <si>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</si>
  <si>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</si>
  <si>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</si>
  <si>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</si>
  <si>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</si>
  <si>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</si>
  <si>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</si>
  <si>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</si>
  <si>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</si>
  <si>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</si>
  <si>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</si>
  <si>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</si>
  <si>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</si>
  <si>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</si>
  <si>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</si>
  <si>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</si>
  <si>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</si>
  <si>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</si>
  <si>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</si>
  <si>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</si>
  <si>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</si>
  <si>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</si>
  <si>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</si>
  <si>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</si>
  <si>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</si>
  <si>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</si>
  <si>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</si>
  <si>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</si>
  <si>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</si>
  <si>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</si>
  <si>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</si>
  <si>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</si>
  <si>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</si>
  <si>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</si>
  <si>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</si>
  <si>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</si>
  <si>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</si>
  <si>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</si>
  <si>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</si>
  <si>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</si>
  <si>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</si>
  <si>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</si>
  <si>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</si>
  <si>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</si>
  <si>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</si>
  <si>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</si>
  <si>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</si>
  <si>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</si>
  <si>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</si>
  <si>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</si>
  <si>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</si>
  <si>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</si>
  <si>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</si>
  <si>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</si>
  <si>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</si>
  <si>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</si>
  <si>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</si>
  <si>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</si>
  <si>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</si>
  <si>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</si>
  <si>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</si>
  <si>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</si>
  <si>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</si>
  <si>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</si>
  <si>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</si>
  <si>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</si>
  <si>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</si>
  <si>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</si>
  <si>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</si>
  <si>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</si>
  <si>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</si>
  <si>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</si>
  <si>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</si>
  <si>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</si>
  <si>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</si>
  <si>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</si>
  <si>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</si>
  <si>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</si>
  <si>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</si>
  <si>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</si>
  <si>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</si>
  <si>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</si>
  <si>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</si>
  <si>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</si>
  <si>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</si>
  <si>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</si>
  <si>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</si>
  <si>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</si>
  <si>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</si>
  <si>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</si>
  <si>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</si>
  <si>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</si>
  <si>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</si>
  <si>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</si>
  <si>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</si>
  <si>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</si>
  <si>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</si>
  <si>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</si>
  <si>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</si>
  <si>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</si>
  <si>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</si>
  <si>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</si>
  <si>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</si>
  <si>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</si>
  <si>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</si>
  <si>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</si>
  <si>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</si>
  <si>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</si>
  <si>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</si>
  <si>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</si>
  <si>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</si>
  <si>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</si>
  <si>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</si>
  <si>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</si>
  <si>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</si>
  <si>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</si>
  <si>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</si>
  <si>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</si>
  <si>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</si>
  <si>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</si>
  <si>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</si>
  <si>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</si>
  <si>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</si>
  <si>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</si>
  <si>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</si>
  <si>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</si>
  <si>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</si>
  <si>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</si>
  <si>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</si>
  <si>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</si>
  <si>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</si>
  <si>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</si>
  <si>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</si>
  <si>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</si>
  <si>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</si>
  <si>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</si>
  <si>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</si>
  <si>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</si>
  <si>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</si>
  <si>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</si>
  <si>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</si>
  <si>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</si>
  <si>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</si>
  <si>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</si>
  <si>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</si>
  <si>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</si>
  <si>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</si>
  <si>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</si>
  <si>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</si>
  <si>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</si>
  <si>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</si>
  <si>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</si>
  <si>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</si>
  <si>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</si>
  <si>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</si>
  <si>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</si>
  <si>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</si>
  <si>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</si>
  <si>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</si>
  <si>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</si>
  <si>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</si>
  <si>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</si>
  <si>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</si>
  <si>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</si>
  <si>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</si>
  <si>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</si>
  <si>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</si>
  <si>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</si>
  <si>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</si>
  <si>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</si>
  <si>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</si>
  <si>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</si>
  <si>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</si>
  <si>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</si>
  <si>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</si>
  <si>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</si>
  <si>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</si>
  <si>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</si>
  <si>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</si>
  <si>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</si>
  <si>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</si>
  <si>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</si>
  <si>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</si>
  <si>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</si>
  <si>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</si>
  <si>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</si>
  <si>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</si>
  <si>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</si>
  <si>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</si>
  <si>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</si>
  <si>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</si>
  <si>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</si>
  <si>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</si>
  <si>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</si>
  <si>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</si>
  <si>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</si>
  <si>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</si>
  <si>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</si>
  <si>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</si>
  <si>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</si>
  <si>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</si>
  <si>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</si>
  <si>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</si>
  <si>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</si>
  <si>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</si>
  <si>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</si>
  <si>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</si>
  <si>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</si>
  <si>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</si>
  <si>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</si>
  <si>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</si>
  <si>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</si>
  <si>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</si>
  <si>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</si>
  <si>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</si>
  <si>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</si>
  <si>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</si>
  <si>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</si>
  <si>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</si>
  <si>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</si>
  <si>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</si>
  <si>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</si>
  <si>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</si>
  <si>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</si>
  <si>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</si>
  <si>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</si>
  <si>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</si>
  <si>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</si>
  <si>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</si>
  <si>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</si>
  <si>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</si>
  <si>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</si>
  <si>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</si>
  <si>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</si>
  <si>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</si>
  <si>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</si>
  <si>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</si>
  <si>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</si>
  <si>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</si>
  <si>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</si>
  <si>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</si>
  <si>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</si>
  <si>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</si>
  <si>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</si>
  <si>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</si>
  <si>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</si>
  <si>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</si>
  <si>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</si>
  <si>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</si>
  <si>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</si>
  <si>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</si>
  <si>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</si>
  <si>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</si>
  <si>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</si>
  <si>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</si>
  <si>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</si>
  <si>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</si>
  <si>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</si>
  <si>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</si>
  <si>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</si>
  <si>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</si>
  <si>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</si>
  <si>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</si>
  <si>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</si>
  <si>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</si>
  <si>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</si>
  <si>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</si>
  <si>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</si>
  <si>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</si>
  <si>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</si>
  <si>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</si>
  <si>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</si>
  <si>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</si>
  <si>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</si>
  <si>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</si>
  <si>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</si>
  <si>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</si>
  <si>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</si>
  <si>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</si>
  <si>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</si>
  <si>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</si>
  <si>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</si>
  <si>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</si>
  <si>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</si>
  <si>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</si>
  <si>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</si>
  <si>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</si>
  <si>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</si>
  <si>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</si>
  <si>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</si>
  <si>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</si>
  <si>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</si>
  <si>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</si>
  <si>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</si>
  <si>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</si>
  <si>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</si>
  <si>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</si>
  <si>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</si>
  <si>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</si>
  <si>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</si>
  <si>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</si>
  <si>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</si>
  <si>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</si>
  <si>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</si>
  <si>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</si>
  <si>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</si>
  <si>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</si>
  <si>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</si>
  <si>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</si>
  <si>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</si>
  <si>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</si>
  <si>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</si>
  <si>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</si>
  <si>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</si>
  <si>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</si>
  <si>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</si>
  <si>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</si>
  <si>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</si>
  <si>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</si>
  <si>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</si>
  <si>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</si>
  <si>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</si>
  <si>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</si>
  <si>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</si>
  <si>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</si>
  <si>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</si>
  <si>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</si>
  <si>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</si>
  <si>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</si>
  <si>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</si>
  <si>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</si>
  <si>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</si>
  <si>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</si>
  <si>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</si>
  <si>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</si>
  <si>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</si>
  <si>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</si>
  <si>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</si>
  <si>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</si>
  <si>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</si>
  <si>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</si>
  <si>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</si>
  <si>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</si>
  <si>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</si>
  <si>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</si>
  <si>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</si>
  <si>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</si>
  <si>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</si>
  <si>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</si>
  <si>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</si>
  <si>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</si>
  <si>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</si>
  <si>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</si>
  <si>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</si>
  <si>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</si>
  <si>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</si>
  <si>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</si>
  <si>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</si>
  <si>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</si>
  <si>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</si>
  <si>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</si>
  <si>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</si>
  <si>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</si>
  <si>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</si>
  <si>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</si>
  <si>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</si>
  <si>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</si>
  <si>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</si>
  <si>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</si>
  <si>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</si>
  <si>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</si>
  <si>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</si>
  <si>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</si>
  <si>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</si>
  <si>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</si>
  <si>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</si>
  <si>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</si>
  <si>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</si>
  <si>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</si>
  <si>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</si>
  <si>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</si>
  <si>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</si>
  <si>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</si>
  <si>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</si>
  <si>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</si>
  <si>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</si>
  <si>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</si>
  <si>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</si>
  <si>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</si>
  <si>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</si>
  <si>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</si>
  <si>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</si>
  <si>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</si>
  <si>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</si>
  <si>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</si>
  <si>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</si>
  <si>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</si>
  <si>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</si>
  <si>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</si>
  <si>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</si>
  <si>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</si>
  <si>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</si>
  <si>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</si>
  <si>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</si>
  <si>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</si>
  <si>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</si>
  <si>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</si>
  <si>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</si>
  <si>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</si>
  <si>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</si>
  <si>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</si>
  <si>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</si>
  <si>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</si>
  <si>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</si>
  <si>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</si>
  <si>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</si>
  <si>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</si>
  <si>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</si>
  <si>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</si>
  <si>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</si>
  <si>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</si>
  <si>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</si>
  <si>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</si>
  <si>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</si>
  <si>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</si>
  <si>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</si>
  <si>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</si>
  <si>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</si>
  <si>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</si>
  <si>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</si>
  <si>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</si>
  <si>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</si>
  <si>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</si>
  <si>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</si>
  <si>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</si>
  <si>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</si>
  <si>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</si>
  <si>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</si>
  <si>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</si>
  <si>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</si>
  <si>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</si>
  <si>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</si>
  <si>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</si>
  <si>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</si>
  <si>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</si>
  <si>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</si>
  <si>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</si>
  <si>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</si>
  <si>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</si>
  <si>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</si>
  <si>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</si>
  <si>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</si>
  <si>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</si>
  <si>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</si>
  <si>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</si>
  <si>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</si>
  <si>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</si>
  <si>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</si>
  <si>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</si>
  <si>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</si>
  <si>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</si>
  <si>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</si>
  <si>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</si>
  <si>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</si>
  <si>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</si>
  <si>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</si>
  <si>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</si>
  <si>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</si>
  <si>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</si>
  <si>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</si>
  <si>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</si>
  <si>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</si>
  <si>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</si>
  <si>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</si>
  <si>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</si>
  <si>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</si>
  <si>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</si>
  <si>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</si>
  <si>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</si>
  <si>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</si>
  <si>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</si>
  <si>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</si>
  <si>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</si>
  <si>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</si>
  <si>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</si>
  <si>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</si>
  <si>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</si>
  <si>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</si>
  <si>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</si>
  <si>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</si>
  <si>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</si>
  <si>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</si>
  <si>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</si>
  <si>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</si>
  <si>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</si>
  <si>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</si>
  <si>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</si>
  <si>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</si>
  <si>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</si>
  <si>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</si>
  <si>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</si>
  <si>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</si>
  <si>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</si>
  <si>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</si>
  <si>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</si>
  <si>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</si>
  <si>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</si>
  <si>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</si>
  <si>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</si>
  <si>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</si>
  <si>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</si>
  <si>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</si>
  <si>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</si>
  <si>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</si>
  <si>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</si>
  <si>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</si>
  <si>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</si>
  <si>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</si>
  <si>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</si>
  <si>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</si>
  <si>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</si>
  <si>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</si>
  <si>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</si>
  <si>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</si>
  <si>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</si>
  <si>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</si>
  <si>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</si>
  <si>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</si>
  <si>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</si>
  <si>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</si>
  <si>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</si>
  <si>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</si>
  <si>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</si>
  <si>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</si>
  <si>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</si>
  <si>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</si>
  <si>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</si>
  <si>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</si>
  <si>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</si>
  <si>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</si>
  <si>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</si>
  <si>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</si>
  <si>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</si>
  <si>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</si>
  <si>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</si>
  <si>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</si>
  <si>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</si>
  <si>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</si>
  <si>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</si>
  <si>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</si>
  <si>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</si>
  <si>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</si>
  <si>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</si>
  <si>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</si>
  <si>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</si>
  <si>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</si>
  <si>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</si>
  <si>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</si>
  <si>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</si>
  <si>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</si>
  <si>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</si>
  <si>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</si>
  <si>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</si>
  <si>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</si>
  <si>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</si>
  <si>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</si>
  <si>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</si>
  <si>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</si>
  <si>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</si>
  <si>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</si>
  <si>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</si>
  <si>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</si>
  <si>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</si>
  <si>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</si>
  <si>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</si>
  <si>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</si>
  <si>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</si>
  <si>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</si>
  <si>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</si>
  <si>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</si>
  <si>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</si>
  <si>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</si>
  <si>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</si>
  <si>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</si>
  <si>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</si>
  <si>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</si>
  <si>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</si>
  <si>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</si>
  <si>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</si>
  <si>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</si>
  <si>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</si>
  <si>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</si>
  <si>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</si>
  <si>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</si>
  <si>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</si>
  <si>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</si>
  <si>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</si>
  <si>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</si>
  <si>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</si>
  <si>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</si>
  <si>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</si>
  <si>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</si>
  <si>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</si>
  <si>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</si>
  <si>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</si>
  <si>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</si>
  <si>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</si>
  <si>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</si>
  <si>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</si>
  <si>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</si>
  <si>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</si>
  <si>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</si>
  <si>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</si>
  <si>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</si>
  <si>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</si>
  <si>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</si>
  <si>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</si>
  <si>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</si>
  <si>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</si>
  <si>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</si>
  <si>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</si>
  <si>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</si>
  <si>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</si>
  <si>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</si>
  <si>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</si>
  <si>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</si>
  <si>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</si>
  <si>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</si>
  <si>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</si>
  <si>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</si>
  <si>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</si>
  <si>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</si>
  <si>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</si>
  <si>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</si>
  <si>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</si>
  <si>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</si>
  <si>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</si>
  <si>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</si>
  <si>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</si>
  <si>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</si>
  <si>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</si>
  <si>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</si>
  <si>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</si>
  <si>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</si>
  <si>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</si>
  <si>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</si>
  <si>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</si>
  <si>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</si>
  <si>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</si>
  <si>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</si>
  <si>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</si>
  <si>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</si>
  <si>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</si>
  <si>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</si>
  <si>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</si>
  <si>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</si>
  <si>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</si>
  <si>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</si>
  <si>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</si>
  <si>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</si>
  <si>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</si>
  <si>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</si>
  <si>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</si>
  <si>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</si>
  <si>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</si>
  <si>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</si>
  <si>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</si>
  <si>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</si>
  <si>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</si>
  <si>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</si>
  <si>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</si>
  <si>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</si>
  <si>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</si>
  <si>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</si>
  <si>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</si>
  <si>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</si>
  <si>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</si>
  <si>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</si>
  <si>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</si>
  <si>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</si>
  <si>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</si>
  <si>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</si>
  <si>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</si>
  <si>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</si>
  <si>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</si>
  <si>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</si>
  <si>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</si>
  <si>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</si>
  <si>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</si>
  <si>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</si>
  <si>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</si>
  <si>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</si>
  <si>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</si>
  <si>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</si>
  <si>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</si>
  <si>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</si>
  <si>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</si>
  <si>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</si>
  <si>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</si>
  <si>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</si>
  <si>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</si>
  <si>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</si>
  <si>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</si>
  <si>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</si>
  <si>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</si>
  <si>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</si>
  <si>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</si>
  <si>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</si>
  <si>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</si>
  <si>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</si>
  <si>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</si>
  <si>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</si>
  <si>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</si>
  <si>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</si>
  <si>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</si>
  <si>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</si>
  <si>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</si>
  <si>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</si>
  <si>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</si>
  <si>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</si>
  <si>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</si>
  <si>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</si>
  <si>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</si>
  <si>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</si>
  <si>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</si>
  <si>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</si>
  <si>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</si>
  <si>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</si>
  <si>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</si>
  <si>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</si>
  <si>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</si>
  <si>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</si>
  <si>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</si>
  <si>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</si>
  <si>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</si>
  <si>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</si>
  <si>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</si>
  <si>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</si>
  <si>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</si>
  <si>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</si>
  <si>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</si>
  <si>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</si>
  <si>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</si>
  <si>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</si>
  <si>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</si>
  <si>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</si>
  <si>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</si>
  <si>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</si>
  <si>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</si>
  <si>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</si>
  <si>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</si>
  <si>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</si>
  <si>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</si>
  <si>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</si>
  <si>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</si>
  <si>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</si>
  <si>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</si>
  <si>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</si>
  <si>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</si>
  <si>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</si>
  <si>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</si>
  <si>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</si>
  <si>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</si>
  <si>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</si>
  <si>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</si>
  <si>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</si>
  <si>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</si>
  <si>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</si>
  <si>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</si>
  <si>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</si>
  <si>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</si>
  <si>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</si>
  <si>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</si>
  <si>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</si>
  <si>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</si>
  <si>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</si>
  <si>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</si>
  <si>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</si>
  <si>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</si>
  <si>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</si>
  <si>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</si>
  <si>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</si>
  <si>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</si>
  <si>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</si>
  <si>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</si>
  <si>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</si>
  <si>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</si>
  <si>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</si>
  <si>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</si>
  <si>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</si>
  <si>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</si>
  <si>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</si>
  <si>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</si>
  <si>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</si>
  <si>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</si>
  <si>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</si>
  <si>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</si>
  <si>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</si>
  <si>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</si>
  <si>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</si>
  <si>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</si>
  <si>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</si>
  <si>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</si>
  <si>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</si>
  <si>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</si>
  <si>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</si>
  <si>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</si>
  <si>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</si>
  <si>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</si>
  <si>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</si>
  <si>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</si>
  <si>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</si>
  <si>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</si>
  <si>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</si>
  <si>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</si>
  <si>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</si>
  <si>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</si>
  <si>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</si>
  <si>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</si>
  <si>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</si>
  <si>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</si>
  <si>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</si>
  <si>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</si>
  <si>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</si>
  <si>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</si>
  <si>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</si>
  <si>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</si>
  <si>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</si>
  <si>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</si>
  <si>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</si>
  <si>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</si>
  <si>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</si>
  <si>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</si>
  <si>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</si>
  <si>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</si>
  <si>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</si>
  <si>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</si>
  <si>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</si>
  <si>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</si>
  <si>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</si>
  <si>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</si>
  <si>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</si>
  <si>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</si>
  <si>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</si>
  <si>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</si>
  <si>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</si>
  <si>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</si>
  <si>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</si>
  <si>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</si>
  <si>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</si>
  <si>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</si>
  <si>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</si>
  <si>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</si>
  <si>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</si>
  <si>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</si>
  <si>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</si>
  <si>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</si>
  <si>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</si>
  <si>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</si>
  <si>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</si>
  <si>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</si>
  <si>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</si>
  <si>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</si>
  <si>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</si>
  <si>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</si>
  <si>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</si>
  <si>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</si>
  <si>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</si>
  <si>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</si>
  <si>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</si>
  <si>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</si>
  <si>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</si>
  <si>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</si>
  <si>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</si>
  <si>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</si>
  <si>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</si>
  <si>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</si>
  <si>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</si>
  <si>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</si>
  <si>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</si>
  <si>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</si>
  <si>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</si>
  <si>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</si>
  <si>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</si>
  <si>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</si>
  <si>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</si>
  <si>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</si>
  <si>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</si>
  <si>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</si>
  <si>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</si>
  <si>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</si>
  <si>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</si>
  <si>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</si>
  <si>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</si>
  <si>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</si>
  <si>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</si>
  <si>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</si>
  <si>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</si>
  <si>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</si>
  <si>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</si>
  <si>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</si>
  <si>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</si>
  <si>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</si>
  <si>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</si>
  <si>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</si>
  <si>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</si>
  <si>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</si>
  <si>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</si>
  <si>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</si>
  <si>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</si>
  <si>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</si>
  <si>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</si>
  <si>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</si>
  <si>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</si>
  <si>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</si>
  <si>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</si>
  <si>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</si>
  <si>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</si>
  <si>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</si>
  <si>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</si>
  <si>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</si>
  <si>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</si>
  <si>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</si>
  <si>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</si>
  <si>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</si>
  <si>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</si>
  <si>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</si>
  <si>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</si>
  <si>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</si>
  <si>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</si>
  <si>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</si>
  <si>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</si>
  <si>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</si>
  <si>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</si>
  <si>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</si>
  <si>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</si>
  <si>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</si>
  <si>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</si>
  <si>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</si>
  <si>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</si>
  <si>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</si>
  <si>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</si>
  <si>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</si>
  <si>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</si>
  <si>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</si>
  <si>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</si>
  <si>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</si>
  <si>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</si>
  <si>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</si>
  <si>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</si>
  <si>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</si>
  <si>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</si>
  <si>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</si>
  <si>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</si>
  <si>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</si>
  <si>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</si>
  <si>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</si>
  <si>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</si>
  <si>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</si>
  <si>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</si>
  <si>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</si>
  <si>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</si>
  <si>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</si>
  <si>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</si>
  <si>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</si>
  <si>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</si>
  <si>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</si>
  <si>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</si>
  <si>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</si>
  <si>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</si>
  <si>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</si>
  <si>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</si>
  <si>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</si>
  <si>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</si>
  <si>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</si>
  <si>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</si>
  <si>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</si>
  <si>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</si>
  <si>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</si>
  <si>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</si>
  <si>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</si>
  <si>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</si>
  <si>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</si>
  <si>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</si>
  <si>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</si>
  <si>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</si>
  <si>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</si>
  <si>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</si>
  <si>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</si>
  <si>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</si>
  <si>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</si>
  <si>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</si>
  <si>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</si>
  <si>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</si>
  <si>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</si>
  <si>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</si>
  <si>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</si>
  <si>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</si>
  <si>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</si>
  <si>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</si>
  <si>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</si>
  <si>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</si>
  <si>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</si>
  <si>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</si>
  <si>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</si>
  <si>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</si>
  <si>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</si>
  <si>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</si>
  <si>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</si>
  <si>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</si>
  <si>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</si>
  <si>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</si>
  <si>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</si>
  <si>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</si>
  <si>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</si>
  <si>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</si>
  <si>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</si>
  <si>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</si>
  <si>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</si>
  <si>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</si>
  <si>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</si>
  <si>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</si>
  <si>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</si>
  <si>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</si>
  <si>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</si>
  <si>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</si>
  <si>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</si>
  <si>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</si>
  <si>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</si>
  <si>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</si>
  <si>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</si>
  <si>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</si>
  <si>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</si>
  <si>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</si>
  <si>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</si>
  <si>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</si>
  <si>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</si>
  <si>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</si>
  <si>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</si>
  <si>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</si>
  <si>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</si>
  <si>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</si>
  <si>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</si>
  <si>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</si>
  <si>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</si>
  <si>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</si>
  <si>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</si>
  <si>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</si>
  <si>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</si>
  <si>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</si>
  <si>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</si>
  <si>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</si>
  <si>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</si>
  <si>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</si>
  <si>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</si>
  <si>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</si>
  <si>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</si>
  <si>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</si>
  <si>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</si>
  <si>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</si>
  <si>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</si>
  <si>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</si>
  <si>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</si>
  <si>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</si>
  <si>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</si>
  <si>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</si>
  <si>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</si>
  <si>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</si>
  <si>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</si>
  <si>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</si>
  <si>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</si>
  <si>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</si>
  <si>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</si>
  <si>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</si>
  <si>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</si>
  <si>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</si>
  <si>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</si>
  <si>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</si>
  <si>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</si>
  <si>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</si>
  <si>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</si>
  <si>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</si>
  <si>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</si>
  <si>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</si>
  <si>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</si>
  <si>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</si>
  <si>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</si>
  <si>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</si>
  <si>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</si>
  <si>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</si>
  <si>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</si>
  <si>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</si>
  <si>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</si>
  <si>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</si>
  <si>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</si>
  <si>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</si>
  <si>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</si>
  <si>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</si>
  <si>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</si>
  <si>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</si>
  <si>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</si>
  <si>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</si>
  <si>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</si>
  <si>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</si>
  <si>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</si>
  <si>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</si>
  <si>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</si>
  <si>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</si>
  <si>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</si>
  <si>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</si>
  <si>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</si>
  <si>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</si>
  <si>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</si>
  <si>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</si>
  <si>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</si>
  <si>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</si>
  <si>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</si>
  <si>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</si>
  <si>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</si>
  <si>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</si>
  <si>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</si>
  <si>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</si>
  <si>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</si>
  <si>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</si>
  <si>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</si>
  <si>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</si>
  <si>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</si>
  <si>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</si>
  <si>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</si>
  <si>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</si>
  <si>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</si>
  <si>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</si>
  <si>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</si>
  <si>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</si>
  <si>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</si>
  <si>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</si>
  <si>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</si>
  <si>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</si>
  <si>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</si>
  <si>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</si>
  <si>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</si>
  <si>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</si>
  <si>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</si>
  <si>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</si>
  <si>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</si>
  <si>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</si>
  <si>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</si>
  <si>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</si>
  <si>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</si>
  <si>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</si>
  <si>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</si>
  <si>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</si>
  <si>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</si>
  <si>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</si>
  <si>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</si>
  <si>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</si>
  <si>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</si>
  <si>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</si>
  <si>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</si>
  <si>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</si>
  <si>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</si>
  <si>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</si>
  <si>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</si>
  <si>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</si>
  <si>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</si>
  <si>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</si>
  <si>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</si>
  <si>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</si>
  <si>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</si>
  <si>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</si>
  <si>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</si>
  <si>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</si>
  <si>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</si>
  <si>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</si>
  <si>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</si>
  <si>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</si>
  <si>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</si>
  <si>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</si>
  <si>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</si>
  <si>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</si>
  <si>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</si>
  <si>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</si>
  <si>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</si>
  <si>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</si>
  <si>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</si>
  <si>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</si>
  <si>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</si>
  <si>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</si>
  <si>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</si>
  <si>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</si>
  <si>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</si>
  <si>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</si>
  <si>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</si>
  <si>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</si>
  <si>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</si>
  <si>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</si>
  <si>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</si>
  <si>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</si>
  <si>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</si>
  <si>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</si>
  <si>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</si>
  <si>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</si>
  <si>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</si>
  <si>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</si>
  <si>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</si>
  <si>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</si>
  <si>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</si>
  <si>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</si>
  <si>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</si>
  <si>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</si>
  <si>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</si>
  <si>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</si>
  <si>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</si>
  <si>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</si>
  <si>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</si>
  <si>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</si>
  <si>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</si>
  <si>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</si>
  <si>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</si>
  <si>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</si>
  <si>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</si>
  <si>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</si>
  <si>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</si>
  <si>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</si>
  <si>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</si>
  <si>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</si>
  <si>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</si>
  <si>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</si>
  <si>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</si>
  <si>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</si>
  <si>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</si>
  <si>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</si>
  <si>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</si>
  <si>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</si>
  <si>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</si>
  <si>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</si>
  <si>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</si>
  <si>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</si>
  <si>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</si>
  <si>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</si>
  <si>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</si>
  <si>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</si>
  <si>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</si>
  <si>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</si>
  <si>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</si>
  <si>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</si>
  <si>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</si>
  <si>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</si>
  <si>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</si>
  <si>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</si>
  <si>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</si>
  <si>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</si>
  <si>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</si>
  <si>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</si>
  <si>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</si>
  <si>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</si>
  <si>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</si>
  <si>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</si>
  <si>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</si>
  <si>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</si>
  <si>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</si>
  <si>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</si>
  <si>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</si>
  <si>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</si>
  <si>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</si>
  <si>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</si>
  <si>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</si>
  <si>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</si>
  <si>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</si>
  <si>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</si>
  <si>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</si>
  <si>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</si>
  <si>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</si>
  <si>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</si>
  <si>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</si>
  <si>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</si>
  <si>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</si>
  <si>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</si>
  <si>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</si>
  <si>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</si>
  <si>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</si>
  <si>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</si>
  <si>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</si>
  <si>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</si>
  <si>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</si>
  <si>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</si>
  <si>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</si>
  <si>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</si>
  <si>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</si>
  <si>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</si>
  <si>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</si>
  <si>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</si>
  <si>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</si>
  <si>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</si>
  <si>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</si>
  <si>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</si>
  <si>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</si>
  <si>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</si>
  <si>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</si>
  <si>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</si>
  <si>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</si>
  <si>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</si>
  <si>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</si>
  <si>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</si>
  <si>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</si>
  <si>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</si>
  <si>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</si>
  <si>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</si>
  <si>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</si>
  <si>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</si>
  <si>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</si>
  <si>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</si>
  <si>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</si>
  <si>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</si>
  <si>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</si>
  <si>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</si>
  <si>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</si>
  <si>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</si>
  <si>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</si>
  <si>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</si>
  <si>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</si>
  <si>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</si>
  <si>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</si>
  <si>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</si>
  <si>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</si>
  <si>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</si>
  <si>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</si>
  <si>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</si>
  <si>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</si>
  <si>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</si>
  <si>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</si>
  <si>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</si>
  <si>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</si>
  <si>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</si>
  <si>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</si>
  <si>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</si>
  <si>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</si>
  <si>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</si>
  <si>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</si>
  <si>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</si>
  <si>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</si>
  <si>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</si>
  <si>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</si>
  <si>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</si>
  <si>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</si>
  <si>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</si>
  <si>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</si>
  <si>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</si>
  <si>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</si>
  <si>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</si>
  <si>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</si>
  <si>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</si>
  <si>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</si>
  <si>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</si>
  <si>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</si>
  <si>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</si>
  <si>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</si>
  <si>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</si>
  <si>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</si>
  <si>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</si>
  <si>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</si>
  <si>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</si>
  <si>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</si>
  <si>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</si>
  <si>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</si>
  <si>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</si>
  <si>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</si>
  <si>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</si>
  <si>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</si>
  <si>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</si>
  <si>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</si>
  <si>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</si>
  <si>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</si>
  <si>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</si>
  <si>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</si>
  <si>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</si>
  <si>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</si>
  <si>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</si>
  <si>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</si>
  <si>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</si>
  <si>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</si>
  <si>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</si>
  <si>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</si>
  <si>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</si>
  <si>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</si>
  <si>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</si>
  <si>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</si>
  <si>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</si>
  <si>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</si>
  <si>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</si>
  <si>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</si>
  <si>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</si>
  <si>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</si>
  <si>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</si>
  <si>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</si>
  <si>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</si>
  <si>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</si>
  <si>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</si>
  <si>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</si>
  <si>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</si>
  <si>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</si>
  <si>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</si>
  <si>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</si>
  <si>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</si>
  <si>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</si>
  <si>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</si>
  <si>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</si>
  <si>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</si>
  <si>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</si>
  <si>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</si>
  <si>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</si>
  <si>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</si>
  <si>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</si>
  <si>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</si>
  <si>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</si>
  <si>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</si>
  <si>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</si>
  <si>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</si>
  <si>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</si>
  <si>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</si>
  <si>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</si>
  <si>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</si>
  <si>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</si>
  <si>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</si>
  <si>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</si>
  <si>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</si>
  <si>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</si>
  <si>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</si>
  <si>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</si>
  <si>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</si>
  <si>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</si>
  <si>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</si>
  <si>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</si>
  <si>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</si>
  <si>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</si>
  <si>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</si>
  <si>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</si>
  <si>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</si>
  <si>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</si>
  <si>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</si>
  <si>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</si>
  <si>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</si>
  <si>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</si>
  <si>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</si>
  <si>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</si>
  <si>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</si>
  <si>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</si>
  <si>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</si>
  <si>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</si>
  <si>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</si>
  <si>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</si>
  <si>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</si>
  <si>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</si>
  <si>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</si>
  <si>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</si>
  <si>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</si>
  <si>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</si>
  <si>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</si>
  <si>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</si>
  <si>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</si>
  <si>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</si>
  <si>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</si>
  <si>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</si>
  <si>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</si>
  <si>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</si>
  <si>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</si>
  <si>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</si>
  <si>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</si>
  <si>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</si>
  <si>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</si>
  <si>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</si>
  <si>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</si>
  <si>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</si>
  <si>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</si>
  <si>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</si>
  <si>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</si>
  <si>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</si>
  <si>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</si>
  <si>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</si>
  <si>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</si>
  <si>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</si>
  <si>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</si>
  <si>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</si>
  <si>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</si>
  <si>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</si>
  <si>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</si>
  <si>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</si>
  <si>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</si>
  <si>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</si>
  <si>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</si>
  <si>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</si>
  <si>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</si>
  <si>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</si>
  <si>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</si>
  <si>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</si>
  <si>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</si>
  <si>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</si>
  <si>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</si>
  <si>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</si>
  <si>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</si>
  <si>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</si>
  <si>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</si>
  <si>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</si>
  <si>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</si>
  <si>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</si>
  <si>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</si>
  <si>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</si>
  <si>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</si>
  <si>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</si>
  <si>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</si>
  <si>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</si>
  <si>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</si>
  <si>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</si>
  <si>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</si>
  <si>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</si>
  <si>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</si>
  <si>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</si>
  <si>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</si>
  <si>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</si>
  <si>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</si>
  <si>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</si>
  <si>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</si>
  <si>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</si>
  <si>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</si>
  <si>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</si>
  <si>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</si>
  <si>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</si>
  <si>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</si>
  <si>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</si>
  <si>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</si>
  <si>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</si>
  <si>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</si>
  <si>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</si>
  <si>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</si>
  <si>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</si>
  <si>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</si>
  <si>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</si>
  <si>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</si>
  <si>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</si>
  <si>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</si>
  <si>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</si>
  <si>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</si>
  <si>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</si>
  <si>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</si>
  <si>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</si>
  <si>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</si>
  <si>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</si>
  <si>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</si>
  <si>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</si>
  <si>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</si>
  <si>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</si>
  <si>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</si>
  <si>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</si>
  <si>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</si>
  <si>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</si>
  <si>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</si>
  <si>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</si>
  <si>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</si>
  <si>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</si>
  <si>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</si>
  <si>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</si>
  <si>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</si>
  <si>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</si>
  <si>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</si>
  <si>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</si>
  <si>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</si>
  <si>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</si>
  <si>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</si>
  <si>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</si>
  <si>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</si>
  <si>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</si>
  <si>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</si>
  <si>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</si>
  <si>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</si>
  <si>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</si>
  <si>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</si>
  <si>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</si>
  <si>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</si>
  <si>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</si>
  <si>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</si>
  <si>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</si>
  <si>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</si>
  <si>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</si>
  <si>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</si>
  <si>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</si>
  <si>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</si>
  <si>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</si>
  <si>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</si>
  <si>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</si>
  <si>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</si>
  <si>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</si>
  <si>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</si>
  <si>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</si>
  <si>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</si>
  <si>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</si>
  <si>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</si>
  <si>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</si>
  <si>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</si>
  <si>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</si>
  <si>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</si>
  <si>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</si>
  <si>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</si>
  <si>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</si>
  <si>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</si>
  <si>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</si>
  <si>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</si>
  <si>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</si>
  <si>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</si>
  <si>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</si>
  <si>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</si>
  <si>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</si>
  <si>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</si>
  <si>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</si>
  <si>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</si>
  <si>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</si>
  <si>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</si>
  <si>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</si>
  <si>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</si>
  <si>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</si>
  <si>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</si>
  <si>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</si>
  <si>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</si>
  <si>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</si>
  <si>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</si>
  <si>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</si>
  <si>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</si>
  <si>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</si>
  <si>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</si>
  <si>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</si>
  <si>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</si>
  <si>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</si>
  <si>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</si>
  <si>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</si>
  <si>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</si>
  <si>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</si>
  <si>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</si>
  <si>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</si>
  <si>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</si>
  <si>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</si>
  <si>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</si>
  <si>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</si>
  <si>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</si>
  <si>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</si>
  <si>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</si>
  <si>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</si>
  <si>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</si>
  <si>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</si>
  <si>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</si>
  <si>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</si>
  <si>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</si>
  <si>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</si>
  <si>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</si>
  <si>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</si>
  <si>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</si>
  <si>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</si>
  <si>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</si>
  <si>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</si>
  <si>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</si>
  <si>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</si>
  <si>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</si>
  <si>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</si>
  <si>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</si>
  <si>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</si>
  <si>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</si>
  <si>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</si>
  <si>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</si>
  <si>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</si>
  <si>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</si>
  <si>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</si>
  <si>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</si>
  <si>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</si>
  <si>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</si>
  <si>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</si>
  <si>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</si>
  <si>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</si>
  <si>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</si>
  <si>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</si>
  <si>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</si>
  <si>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</si>
  <si>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</si>
  <si>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</si>
  <si>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</si>
  <si>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</si>
  <si>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</si>
  <si>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</si>
  <si>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</si>
  <si>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</si>
  <si>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</si>
  <si>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</si>
  <si>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</si>
  <si>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</si>
  <si>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</si>
  <si>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</si>
  <si>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</si>
  <si>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</si>
  <si>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</si>
  <si>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</si>
  <si>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</si>
  <si>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</si>
  <si>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</si>
  <si>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</si>
  <si>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</si>
  <si>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</si>
  <si>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</si>
  <si>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</si>
  <si>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</si>
  <si>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</si>
  <si>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</si>
  <si>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</si>
  <si>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</si>
  <si>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</si>
  <si>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</si>
  <si>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</si>
  <si>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</si>
  <si>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</si>
  <si>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</si>
  <si>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</si>
  <si>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</si>
  <si>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</si>
  <si>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</si>
  <si>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</si>
  <si>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</si>
  <si>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</si>
  <si>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</si>
  <si>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</si>
  <si>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</si>
  <si>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</si>
  <si>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</si>
  <si>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</si>
  <si>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</si>
  <si>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</si>
  <si>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</si>
  <si>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</si>
  <si>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</si>
  <si>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</si>
  <si>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</si>
  <si>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</si>
  <si>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</si>
  <si>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</si>
  <si>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</si>
  <si>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</si>
  <si>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</si>
  <si>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</si>
  <si>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</si>
  <si>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</si>
  <si>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</si>
  <si>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</si>
  <si>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</si>
  <si>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</si>
  <si>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</si>
  <si>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</si>
  <si>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</si>
  <si>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</si>
  <si>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</si>
  <si>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</si>
  <si>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</si>
  <si>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</si>
  <si>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</si>
  <si>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</si>
  <si>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</si>
  <si>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</si>
  <si>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</si>
  <si>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</si>
  <si>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</si>
  <si>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</si>
  <si>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</si>
  <si>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</si>
  <si>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</si>
  <si>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</si>
  <si>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</si>
  <si>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</si>
  <si>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</si>
  <si>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</si>
  <si>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</si>
  <si>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</si>
  <si>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</si>
  <si>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</si>
  <si>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</si>
  <si>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</si>
  <si>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</si>
  <si>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</si>
  <si>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</si>
  <si>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</si>
  <si>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</si>
  <si>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</si>
  <si>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</si>
  <si>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</si>
  <si>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</si>
  <si>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</si>
  <si>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</si>
  <si>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</si>
  <si>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</si>
  <si>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</si>
  <si>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</si>
  <si>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</si>
  <si>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</si>
  <si>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</si>
  <si>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</si>
  <si>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</si>
  <si>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</si>
  <si>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</si>
  <si>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</si>
  <si>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</si>
  <si>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</si>
  <si>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</si>
  <si>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</si>
  <si>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</si>
  <si>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</si>
  <si>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</si>
  <si>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</si>
  <si>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</si>
  <si>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</si>
  <si>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</si>
  <si>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</si>
  <si>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</si>
  <si>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</si>
  <si>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</si>
  <si>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</si>
  <si>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</si>
  <si>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</si>
  <si>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</si>
  <si>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</si>
  <si>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</si>
  <si>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</si>
  <si>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</si>
  <si>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</si>
  <si>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</si>
  <si>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</si>
  <si>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</si>
  <si>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</si>
  <si>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</si>
  <si>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</si>
  <si>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</si>
  <si>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</si>
  <si>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</si>
  <si>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</si>
  <si>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</si>
  <si>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</si>
  <si>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</si>
  <si>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</si>
  <si>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</si>
  <si>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</si>
  <si>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</si>
  <si>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</si>
  <si>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</si>
  <si>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</si>
  <si>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</si>
  <si>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</si>
  <si>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</si>
  <si>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</si>
  <si>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</si>
  <si>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</si>
  <si>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</si>
  <si>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</si>
  <si>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</si>
  <si>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</si>
  <si>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</si>
  <si>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</si>
  <si>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</si>
  <si>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</si>
  <si>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</si>
  <si>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</si>
  <si>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</si>
  <si>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</si>
  <si>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</si>
  <si>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</si>
  <si>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</si>
  <si>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</si>
  <si>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</si>
  <si>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</si>
  <si>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</si>
  <si>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</si>
  <si>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</si>
  <si>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</si>
  <si>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</si>
  <si>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</si>
  <si>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</si>
  <si>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</si>
  <si>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</si>
  <si>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</si>
  <si>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</si>
  <si>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</si>
  <si>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</si>
  <si>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</si>
  <si>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</si>
  <si>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</si>
  <si>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</si>
  <si>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</si>
  <si>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</si>
  <si>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</si>
  <si>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</si>
  <si>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</si>
  <si>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</si>
  <si>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</si>
  <si>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</si>
  <si>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</si>
  <si>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</si>
  <si>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</si>
  <si>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</si>
  <si>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</si>
  <si>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</si>
  <si>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</si>
  <si>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</si>
  <si>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</si>
  <si>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</si>
  <si>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</si>
  <si>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</si>
  <si>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</si>
  <si>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</si>
  <si>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</si>
  <si>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</si>
  <si>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</si>
  <si>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</si>
  <si>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</si>
  <si>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</si>
  <si>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</si>
  <si>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</si>
  <si>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</si>
  <si>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</si>
  <si>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</si>
  <si>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</si>
  <si>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</si>
  <si>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</si>
  <si>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</si>
  <si>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</si>
  <si>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</si>
  <si>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</si>
  <si>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</si>
  <si>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</si>
  <si>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</si>
  <si>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</si>
  <si>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</si>
  <si>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</si>
  <si>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</si>
  <si>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</si>
  <si>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</si>
  <si>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</si>
  <si>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</si>
  <si>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</si>
  <si>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</si>
  <si>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</si>
  <si>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</si>
  <si>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</si>
  <si>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</si>
  <si>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</si>
  <si>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</si>
  <si>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</si>
  <si>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</si>
  <si>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</si>
  <si>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</si>
  <si>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</si>
  <si>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</si>
  <si>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</si>
  <si>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</si>
  <si>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</si>
  <si>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</si>
  <si>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</si>
  <si>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</si>
  <si>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</si>
  <si>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</si>
  <si>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</si>
  <si>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</si>
  <si>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</si>
  <si>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</si>
  <si>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</si>
  <si>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</si>
  <si>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</si>
  <si>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</si>
  <si>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</si>
  <si>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</si>
  <si>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</si>
  <si>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</si>
  <si>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</si>
  <si>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</si>
  <si>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</si>
  <si>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</si>
  <si>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</si>
  <si>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</si>
  <si>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</si>
  <si>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</si>
  <si>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</si>
  <si>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</si>
  <si>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</si>
  <si>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</si>
  <si>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</si>
  <si>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</si>
  <si>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</si>
  <si>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</si>
  <si>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</si>
  <si>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</si>
  <si>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</si>
  <si>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</si>
  <si>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</si>
  <si>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</si>
  <si>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</si>
  <si>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</si>
  <si>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</si>
  <si>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</si>
  <si>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</si>
  <si>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</si>
  <si>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</si>
  <si>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</si>
  <si>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</si>
  <si>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</si>
  <si>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</si>
  <si>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</si>
  <si>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</si>
  <si>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</si>
  <si>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</si>
  <si>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</si>
  <si>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</si>
  <si>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</si>
  <si>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</si>
  <si>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</si>
  <si>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</si>
  <si>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</si>
  <si>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</si>
  <si>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</si>
  <si>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</si>
  <si>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</si>
  <si>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</si>
  <si>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</si>
  <si>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</si>
  <si>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</si>
  <si>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</si>
  <si>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</si>
  <si>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</si>
  <si>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</si>
  <si>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</si>
  <si>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</si>
  <si>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</si>
  <si>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</si>
  <si>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</si>
  <si>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</si>
  <si>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</si>
  <si>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</si>
  <si>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</si>
  <si>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</si>
  <si>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</si>
  <si>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</si>
  <si>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</si>
  <si>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</si>
  <si>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</si>
  <si>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</si>
  <si>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</si>
  <si>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</si>
  <si>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</si>
  <si>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</si>
  <si>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</si>
  <si>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</si>
  <si>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</si>
  <si>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</si>
  <si>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</si>
  <si>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</si>
  <si>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</si>
  <si>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</si>
  <si>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</si>
  <si>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</si>
  <si>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</si>
  <si>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</si>
  <si>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</si>
  <si>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</si>
  <si>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</si>
  <si>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</si>
  <si>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</si>
  <si>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</si>
  <si>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</si>
  <si>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</si>
  <si>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</si>
  <si>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</si>
  <si>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</si>
  <si>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</si>
  <si>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</si>
  <si>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</si>
  <si>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</si>
  <si>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</si>
  <si>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</si>
  <si>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</si>
  <si>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</si>
  <si>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</si>
  <si>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</si>
  <si>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</si>
  <si>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</si>
  <si>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</si>
  <si>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</si>
  <si>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</si>
  <si>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</si>
  <si>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</si>
  <si>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</si>
  <si>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</si>
  <si>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</si>
  <si>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</si>
  <si>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</si>
  <si>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</si>
  <si>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</si>
  <si>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</si>
  <si>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</si>
  <si>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</si>
  <si>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</si>
  <si>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</si>
  <si>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</si>
  <si>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</si>
  <si>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</si>
  <si>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</si>
  <si>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</si>
  <si>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</si>
  <si>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</si>
  <si>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</si>
  <si>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</si>
  <si>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</si>
  <si>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</si>
  <si>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</si>
  <si>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</si>
  <si>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</si>
  <si>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</si>
  <si>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</si>
  <si>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</si>
  <si>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</si>
  <si>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</si>
  <si>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</si>
  <si>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</si>
  <si>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</si>
  <si>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</si>
  <si>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</si>
  <si>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</si>
  <si>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</si>
  <si>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</si>
  <si>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</si>
  <si>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</si>
  <si>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</si>
  <si>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</si>
  <si>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</si>
  <si>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</si>
  <si>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</si>
  <si>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</si>
  <si>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</si>
  <si>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</si>
  <si>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</si>
  <si>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</si>
  <si>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</si>
  <si>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</si>
  <si>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</si>
  <si>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</si>
  <si>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</si>
  <si>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</si>
  <si>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</si>
  <si>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</si>
  <si>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</si>
  <si>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</si>
  <si>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</si>
  <si>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</si>
  <si>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</si>
  <si>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</si>
  <si>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</si>
  <si>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</si>
  <si>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</si>
  <si>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</si>
  <si>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</si>
  <si>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</si>
  <si>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</si>
  <si>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</si>
  <si>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</si>
  <si>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</si>
  <si>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</si>
  <si>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</si>
  <si>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</si>
  <si>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</si>
  <si>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</si>
  <si>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</si>
  <si>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</si>
  <si>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</si>
  <si>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</si>
  <si>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</si>
  <si>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</si>
  <si>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</si>
  <si>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</si>
  <si>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</si>
  <si>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</si>
  <si>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</si>
  <si>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</si>
  <si>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</si>
  <si>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</si>
  <si>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</si>
  <si>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</si>
  <si>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</si>
  <si>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</si>
  <si>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</si>
  <si>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</si>
  <si>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</si>
  <si>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</si>
  <si>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</si>
  <si>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</si>
  <si>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</si>
  <si>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</si>
  <si>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</si>
  <si>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</si>
  <si>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</si>
  <si>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</si>
  <si>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</si>
  <si>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</si>
  <si>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</si>
  <si>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</si>
  <si>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</si>
  <si>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</si>
  <si>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</si>
  <si>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</si>
  <si>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</si>
  <si>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</si>
  <si>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</si>
  <si>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</si>
  <si>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</si>
  <si>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</si>
  <si>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</si>
  <si>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</si>
  <si>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</si>
  <si>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</si>
  <si>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</si>
  <si>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</si>
  <si>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</si>
  <si>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</si>
  <si>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</si>
  <si>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</si>
  <si>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</si>
  <si>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</si>
  <si>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</si>
  <si>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</si>
  <si>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</si>
  <si>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</si>
  <si>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</si>
  <si>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</si>
  <si>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</si>
  <si>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</si>
  <si>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</si>
  <si>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</si>
  <si>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</si>
  <si>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</si>
  <si>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</si>
  <si>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</si>
  <si>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</si>
  <si>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</si>
  <si>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</si>
  <si>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</si>
  <si>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</si>
  <si>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</si>
  <si>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</si>
  <si>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</si>
  <si>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</si>
  <si>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</si>
  <si>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</si>
  <si>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</si>
  <si>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</si>
  <si>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</si>
  <si>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</si>
  <si>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</si>
  <si>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</si>
  <si>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</si>
  <si>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</si>
  <si>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</si>
  <si>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</si>
  <si>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</si>
  <si>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</si>
  <si>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</si>
  <si>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</si>
  <si>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</si>
  <si>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</si>
  <si>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</si>
  <si>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</si>
  <si>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</si>
  <si>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</si>
  <si>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</si>
  <si>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</si>
  <si>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</si>
  <si>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</si>
  <si>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</si>
  <si>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</si>
  <si>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</si>
  <si>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</si>
  <si>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</si>
  <si>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</si>
  <si>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</si>
  <si>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</si>
  <si>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</si>
  <si>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</si>
  <si>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</si>
  <si>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</si>
  <si>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</si>
  <si>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</si>
  <si>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</si>
  <si>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</si>
  <si>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</si>
  <si>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</si>
  <si>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</si>
  <si>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</si>
  <si>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</si>
  <si>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</si>
  <si>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</si>
  <si>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</si>
  <si>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</si>
  <si>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</si>
  <si>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</si>
  <si>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</si>
  <si>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</si>
  <si>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</si>
  <si>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</si>
  <si>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</si>
  <si>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</si>
  <si>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</si>
  <si>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</si>
  <si>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</si>
  <si>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</si>
  <si>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</si>
  <si>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</si>
  <si>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</si>
  <si>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</si>
  <si>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</si>
  <si>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</si>
  <si>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</si>
  <si>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</si>
  <si>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</si>
  <si>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</si>
  <si>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</si>
  <si>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</si>
  <si>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</si>
  <si>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</si>
  <si>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</si>
  <si>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</si>
  <si>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</si>
  <si>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</si>
  <si>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</si>
  <si>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</si>
  <si>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</si>
  <si>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</si>
  <si>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</si>
  <si>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</si>
  <si>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</si>
  <si>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</si>
  <si>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</si>
  <si>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</si>
  <si>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</si>
  <si>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</si>
  <si>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</si>
  <si>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</si>
  <si>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</si>
  <si>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</si>
  <si>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</si>
  <si>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</si>
  <si>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</si>
  <si>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</si>
  <si>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</si>
  <si>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</si>
  <si>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</si>
  <si>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</si>
  <si>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</si>
  <si>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</si>
  <si>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</si>
  <si>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</si>
  <si>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</si>
  <si>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</si>
  <si>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</si>
  <si>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</si>
  <si>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</si>
  <si>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</si>
  <si>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</si>
  <si>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</si>
  <si>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</si>
  <si>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</si>
  <si>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</si>
  <si>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</si>
  <si>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</si>
  <si>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</si>
  <si>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</si>
  <si>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</si>
  <si>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</si>
  <si>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</si>
  <si>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</si>
  <si>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</si>
  <si>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</si>
  <si>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</si>
  <si>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</si>
  <si>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</si>
  <si>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</si>
  <si>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</si>
  <si>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</si>
  <si>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</si>
  <si>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</si>
  <si>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</si>
  <si>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</si>
  <si>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</si>
  <si>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</si>
  <si>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</si>
  <si>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</si>
  <si>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</si>
  <si>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</si>
  <si>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</si>
  <si>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</si>
  <si>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</si>
  <si>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</si>
  <si>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</si>
  <si>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</si>
  <si>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</si>
  <si>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</si>
  <si>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</si>
  <si>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</si>
  <si>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</si>
  <si>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</si>
  <si>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</si>
  <si>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</si>
  <si>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</si>
  <si>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</si>
  <si>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</si>
  <si>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</si>
  <si>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</si>
  <si>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</si>
  <si>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</si>
  <si>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</si>
  <si>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</si>
  <si>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</si>
  <si>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</si>
  <si>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</si>
  <si>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</si>
  <si>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</si>
  <si>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</si>
  <si>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</si>
  <si>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</si>
  <si>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</si>
  <si>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</si>
  <si>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</si>
  <si>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</si>
  <si>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</si>
  <si>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</si>
  <si>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</si>
  <si>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</si>
  <si>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</si>
  <si>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</si>
  <si>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</si>
  <si>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</si>
  <si>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</si>
  <si>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</si>
  <si>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</si>
  <si>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</si>
  <si>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</si>
  <si>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</si>
  <si>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</si>
  <si>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</si>
  <si>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</si>
  <si>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</si>
  <si>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</si>
  <si>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</si>
  <si>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</si>
  <si>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</si>
  <si>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</si>
  <si>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</si>
  <si>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</si>
  <si>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</si>
  <si>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</si>
  <si>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</si>
  <si>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</si>
  <si>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</si>
  <si>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</si>
  <si>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</si>
  <si>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</si>
  <si>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</si>
  <si>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</si>
  <si>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</si>
  <si>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</si>
  <si>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</si>
  <si>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</si>
  <si>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</si>
  <si>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</si>
  <si>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</si>
  <si>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</si>
  <si>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</si>
  <si>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</si>
  <si>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</si>
  <si>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</si>
  <si>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</si>
  <si>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</si>
  <si>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</si>
  <si>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</si>
  <si>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</si>
  <si>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</si>
  <si>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</si>
  <si>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</si>
  <si>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</si>
  <si>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</si>
  <si>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</si>
  <si>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</si>
  <si>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</si>
  <si>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</si>
  <si>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</si>
  <si>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</si>
  <si>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</si>
  <si>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</si>
  <si>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</si>
  <si>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</si>
  <si>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</si>
  <si>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</si>
  <si>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</si>
  <si>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</si>
  <si>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</si>
  <si>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</si>
  <si>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</si>
  <si>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</si>
  <si>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</si>
  <si>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</si>
  <si>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</si>
  <si>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</si>
  <si>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</si>
  <si>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</si>
  <si>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</si>
  <si>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</si>
  <si>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</si>
  <si>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</si>
  <si>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</si>
  <si>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</si>
  <si>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</si>
  <si>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</si>
  <si>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</si>
  <si>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</si>
  <si>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</si>
  <si>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</si>
  <si>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</si>
  <si>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</si>
  <si>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</si>
  <si>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</si>
  <si>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</si>
  <si>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</si>
  <si>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</si>
  <si>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</si>
  <si>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</si>
  <si>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</si>
  <si>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</si>
  <si>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</si>
  <si>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</si>
  <si>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</si>
  <si>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</si>
  <si>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</si>
  <si>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</si>
  <si>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</si>
  <si>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</si>
  <si>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</si>
  <si>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</si>
  <si>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</si>
  <si>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</si>
  <si>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</si>
  <si>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</si>
  <si>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</si>
  <si>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</si>
  <si>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</si>
  <si>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</si>
  <si>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</si>
  <si>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</si>
  <si>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</si>
  <si>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</si>
  <si>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</si>
  <si>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</si>
  <si>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</si>
  <si>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</si>
  <si>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</si>
  <si>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</si>
  <si>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</si>
  <si>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</si>
  <si>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</si>
  <si>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</si>
  <si>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</si>
  <si>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</si>
  <si>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</si>
  <si>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</si>
  <si>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</si>
  <si>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</si>
  <si>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</si>
  <si>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</si>
  <si>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</si>
  <si>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</si>
  <si>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</si>
  <si>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</si>
  <si>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</si>
  <si>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</si>
  <si>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</si>
  <si>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</si>
  <si>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</si>
  <si>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</si>
  <si>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</si>
  <si>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</si>
  <si>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</si>
  <si>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</si>
  <si>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</si>
  <si>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</si>
  <si>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</si>
  <si>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</si>
  <si>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</si>
  <si>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</si>
  <si>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</si>
  <si>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</si>
  <si>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</si>
  <si>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</si>
  <si>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</si>
  <si>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</si>
  <si>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</si>
  <si>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</si>
  <si>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</si>
  <si>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</si>
  <si>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</si>
  <si>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</si>
  <si>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</si>
  <si>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</si>
  <si>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</si>
  <si>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</si>
  <si>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</si>
  <si>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</si>
  <si>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</si>
  <si>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</si>
  <si>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</si>
  <si>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</si>
  <si>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</si>
  <si>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</si>
  <si>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</si>
  <si>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</si>
  <si>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</si>
  <si>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</si>
  <si>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</si>
  <si>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</si>
  <si>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</si>
  <si>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</si>
  <si>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</si>
  <si>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</si>
  <si>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</si>
  <si>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</si>
  <si>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</si>
  <si>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</si>
  <si>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</si>
  <si>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</si>
  <si>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</si>
  <si>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</si>
  <si>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</si>
  <si>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</si>
  <si>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</si>
  <si>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</si>
  <si>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</si>
  <si>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</si>
  <si>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</si>
  <si>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</si>
  <si>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</si>
  <si>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</si>
  <si>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</si>
  <si>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</si>
  <si>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</si>
  <si>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</si>
  <si>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</si>
  <si>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</si>
  <si>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</si>
  <si>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</si>
  <si>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</si>
  <si>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</si>
  <si>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</si>
  <si>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</si>
  <si>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</si>
  <si>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</si>
  <si>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</si>
  <si>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</si>
  <si>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</si>
  <si>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</si>
  <si>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</si>
  <si>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</si>
  <si>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</si>
  <si>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</si>
  <si>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</si>
  <si>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</si>
  <si>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</si>
  <si>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</si>
  <si>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</si>
  <si>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</si>
  <si>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</si>
  <si>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</si>
  <si>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</si>
  <si>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</si>
  <si>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</si>
  <si>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</si>
  <si>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</si>
  <si>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</si>
  <si>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</si>
  <si>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</si>
  <si>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</si>
  <si>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</si>
  <si>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</si>
  <si>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</si>
  <si>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</si>
  <si>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</si>
  <si>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</si>
  <si>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</si>
  <si>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</si>
  <si>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</si>
  <si>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</si>
  <si>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</si>
  <si>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</si>
  <si>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</si>
  <si>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</si>
  <si>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</si>
  <si>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</si>
  <si>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</si>
  <si>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</si>
  <si>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</si>
  <si>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</si>
  <si>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</si>
  <si>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</si>
  <si>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</si>
  <si>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</si>
  <si>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</si>
  <si>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</si>
  <si>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</si>
  <si>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</si>
  <si>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</si>
  <si>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</si>
  <si>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</si>
  <si>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</si>
  <si>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</si>
  <si>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</si>
  <si>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</si>
  <si>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</si>
  <si>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</si>
  <si>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</si>
  <si>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</si>
  <si>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</si>
  <si>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</si>
  <si>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</si>
  <si>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</si>
  <si>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</si>
  <si>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</si>
  <si>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</si>
  <si>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</si>
  <si>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</si>
  <si>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</si>
  <si>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</si>
  <si>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</si>
  <si>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</si>
  <si>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</si>
  <si>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</si>
  <si>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</si>
  <si>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</si>
  <si>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</si>
  <si>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</si>
  <si>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</si>
  <si>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</si>
  <si>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</si>
  <si>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</si>
  <si>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</si>
  <si>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</si>
  <si>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</si>
  <si>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</si>
  <si>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</si>
  <si>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</si>
  <si>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</si>
  <si>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</si>
  <si>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</si>
  <si>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</si>
  <si>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</si>
  <si>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</si>
  <si>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</si>
  <si>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</si>
  <si>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</si>
  <si>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</si>
  <si>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</si>
  <si>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</si>
  <si>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</si>
  <si>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</si>
  <si>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</si>
  <si>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</si>
  <si>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</si>
  <si>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</si>
  <si>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</si>
  <si>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</si>
  <si>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</si>
  <si>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</si>
  <si>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</si>
  <si>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</si>
  <si>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</si>
  <si>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</si>
  <si>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</si>
  <si>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</si>
  <si>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</si>
  <si>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</si>
  <si>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</si>
  <si>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</si>
  <si>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</si>
  <si>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</si>
  <si>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</si>
  <si>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</si>
  <si>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</si>
  <si>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</si>
  <si>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</si>
  <si>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</si>
  <si>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</si>
  <si>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</si>
  <si>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</si>
  <si>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</si>
  <si>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</si>
  <si>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</si>
  <si>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</si>
  <si>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</si>
  <si>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</si>
  <si>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</si>
  <si>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</si>
  <si>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</si>
  <si>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</si>
  <si>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</si>
  <si>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</si>
  <si>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</si>
  <si>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</si>
  <si>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</si>
  <si>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</si>
  <si>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</si>
  <si>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</si>
  <si>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</si>
  <si>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</si>
  <si>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</si>
  <si>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</si>
  <si>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</si>
  <si>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</si>
  <si>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</si>
  <si>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</si>
  <si>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</si>
  <si>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</si>
  <si>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</si>
  <si>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</si>
  <si>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</si>
  <si>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</si>
  <si>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</si>
  <si>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</si>
  <si>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</si>
  <si>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</si>
  <si>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</si>
  <si>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</si>
  <si>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</si>
  <si>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</si>
  <si>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</si>
  <si>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</si>
  <si>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</si>
  <si>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</si>
  <si>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</si>
  <si>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</si>
  <si>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</si>
  <si>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</si>
  <si>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</si>
  <si>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</si>
  <si>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</si>
  <si>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</si>
  <si>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</si>
  <si>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</si>
  <si>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</si>
  <si>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</si>
  <si>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</si>
  <si>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</si>
  <si>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</si>
  <si>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</si>
  <si>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</si>
  <si>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</si>
  <si>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</si>
  <si>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</si>
  <si>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</si>
  <si>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</si>
  <si>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</si>
  <si>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</si>
  <si>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</si>
  <si>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</si>
  <si>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</si>
  <si>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</si>
  <si>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</si>
  <si>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</si>
  <si>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</si>
  <si>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</si>
  <si>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</si>
  <si>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</si>
  <si>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</si>
  <si>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</si>
  <si>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</si>
  <si>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</si>
  <si>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</si>
  <si>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</si>
  <si>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</si>
  <si>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</si>
  <si>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</si>
  <si>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</si>
  <si>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</si>
  <si>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</si>
  <si>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</si>
  <si>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</si>
  <si>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</si>
  <si>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</si>
  <si>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</si>
  <si>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</si>
  <si>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</si>
  <si>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</si>
  <si>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</si>
  <si>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</si>
  <si>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</si>
  <si>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</si>
  <si>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</si>
  <si>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</si>
  <si>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</si>
  <si>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</si>
  <si>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</si>
  <si>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</si>
  <si>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</si>
  <si>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</si>
  <si>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</si>
  <si>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</si>
  <si>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</si>
  <si>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</si>
  <si>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</si>
  <si>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</si>
  <si>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</si>
  <si>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</si>
  <si>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</si>
  <si>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</si>
  <si>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</si>
  <si>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</si>
  <si>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</si>
  <si>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</si>
  <si>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</si>
  <si>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</si>
  <si>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</si>
  <si>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</si>
  <si>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</si>
  <si>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</si>
  <si>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</si>
  <si>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</si>
  <si>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</si>
  <si>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</si>
  <si>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</si>
  <si>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</si>
  <si>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</si>
  <si>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</si>
  <si>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</si>
  <si>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</si>
  <si>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</si>
  <si>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</si>
  <si>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</si>
  <si>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</si>
  <si>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</si>
  <si>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</si>
  <si>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</si>
  <si>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</si>
  <si>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</si>
  <si>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</si>
  <si>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</si>
  <si>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</si>
  <si>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</si>
  <si>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</si>
  <si>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</si>
  <si>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</si>
  <si>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</si>
  <si>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</si>
  <si>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</si>
  <si>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</si>
  <si>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</si>
  <si>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</si>
  <si>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</si>
  <si>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</si>
  <si>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</si>
  <si>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</si>
  <si>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</si>
  <si>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</si>
  <si>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</si>
  <si>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</si>
  <si>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</si>
  <si>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</si>
  <si>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</si>
  <si>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</si>
  <si>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</si>
  <si>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</si>
  <si>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</si>
  <si>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</si>
  <si>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</si>
  <si>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</si>
  <si>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</si>
  <si>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</si>
  <si>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</si>
  <si>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</si>
  <si>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</si>
  <si>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</si>
  <si>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</si>
  <si>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</si>
  <si>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</si>
  <si>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</si>
  <si>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</si>
  <si>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</si>
  <si>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</si>
  <si>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</si>
  <si>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</si>
  <si>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</si>
  <si>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</si>
  <si>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</si>
  <si>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</si>
  <si>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</si>
  <si>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</si>
  <si>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</si>
  <si>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</si>
  <si>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</si>
  <si>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</si>
  <si>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</si>
  <si>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</si>
  <si>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</si>
  <si>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</si>
  <si>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</si>
  <si>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</si>
  <si>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</si>
  <si>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</si>
  <si>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</si>
  <si>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</si>
  <si>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</si>
  <si>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</si>
  <si>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</si>
  <si>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</si>
  <si>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</si>
  <si>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</si>
  <si>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</si>
  <si>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</si>
  <si>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</si>
  <si>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</si>
  <si>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</si>
  <si>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</si>
  <si>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</si>
  <si>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</si>
  <si>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</si>
  <si>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</si>
  <si>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</si>
  <si>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</si>
  <si>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</si>
  <si>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</si>
  <si>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</si>
  <si>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</si>
  <si>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</si>
  <si>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</si>
  <si>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</si>
  <si>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</si>
  <si>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</si>
  <si>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</si>
  <si>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</si>
  <si>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</si>
  <si>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</si>
  <si>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</si>
  <si>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</si>
  <si>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</si>
  <si>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</si>
  <si>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</si>
  <si>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</si>
  <si>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</si>
  <si>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</si>
  <si>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</si>
  <si>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</si>
  <si>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</si>
  <si>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</si>
  <si>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</si>
  <si>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</si>
  <si>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</si>
  <si>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</si>
  <si>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</si>
  <si>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</si>
  <si>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</si>
  <si>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</si>
  <si>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</si>
  <si>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</si>
  <si>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</si>
  <si>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</si>
  <si>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</si>
  <si>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</si>
  <si>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</si>
  <si>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</si>
  <si>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</si>
  <si>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</si>
  <si>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</si>
  <si>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</si>
  <si>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</si>
  <si>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</si>
  <si>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</si>
  <si>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</si>
  <si>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</si>
  <si>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</si>
  <si>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</si>
  <si>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</si>
  <si>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</si>
  <si>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</si>
  <si>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</si>
  <si>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</si>
  <si>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</si>
  <si>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</si>
  <si>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</si>
  <si>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</si>
  <si>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</si>
  <si>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</si>
  <si>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</si>
  <si>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</si>
  <si>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</si>
  <si>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</si>
  <si>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</si>
  <si>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</si>
  <si>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</si>
  <si>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</si>
  <si>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</si>
  <si>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</si>
  <si>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</si>
  <si>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</si>
  <si>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</si>
  <si>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</si>
  <si>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</si>
  <si>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</si>
  <si>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</si>
  <si>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</si>
  <si>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</si>
  <si>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</si>
  <si>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</si>
  <si>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</si>
  <si>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</si>
  <si>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</si>
  <si>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</si>
  <si>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</si>
  <si>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</si>
  <si>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</si>
  <si>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</si>
  <si>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</si>
  <si>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</si>
  <si>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</si>
  <si>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</si>
  <si>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</si>
  <si>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</si>
  <si>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</si>
  <si>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</si>
  <si>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</si>
  <si>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</si>
  <si>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</si>
  <si>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</si>
  <si>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</si>
  <si>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</si>
  <si>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</si>
  <si>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</si>
  <si>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</si>
  <si>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</si>
  <si>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</si>
  <si>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</si>
  <si>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</si>
  <si>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</si>
  <si>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</si>
  <si>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</si>
  <si>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</si>
  <si>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</si>
  <si>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</si>
  <si>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</si>
  <si>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</si>
  <si>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</si>
  <si>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</si>
  <si>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</si>
  <si>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</si>
  <si>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</si>
  <si>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</si>
  <si>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</si>
  <si>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</si>
  <si>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</si>
  <si>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</si>
  <si>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</si>
  <si>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</si>
  <si>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</si>
  <si>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</si>
  <si>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</si>
  <si>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</si>
  <si>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</si>
  <si>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</si>
  <si>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</si>
  <si>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</si>
  <si>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</si>
  <si>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</si>
  <si>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</si>
  <si>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</si>
  <si>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</si>
  <si>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</si>
  <si>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</si>
  <si>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</si>
  <si>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</si>
  <si>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</si>
  <si>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</si>
  <si>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</si>
  <si>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</si>
  <si>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</si>
  <si>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</si>
  <si>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</si>
  <si>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</si>
  <si>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</si>
  <si>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</si>
  <si>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</si>
  <si>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</si>
  <si>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</si>
  <si>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</si>
  <si>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</si>
  <si>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</si>
  <si>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</si>
  <si>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</si>
  <si>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</si>
  <si>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</si>
  <si>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</si>
  <si>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</si>
  <si>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</si>
  <si>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</si>
  <si>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</si>
  <si>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</si>
  <si>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</si>
  <si>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</si>
  <si>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</si>
  <si>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</si>
  <si>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</si>
  <si>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</si>
  <si>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</si>
  <si>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</si>
  <si>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</si>
  <si>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</si>
  <si>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</si>
  <si>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</si>
  <si>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</si>
  <si>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</si>
  <si>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</si>
  <si>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</si>
  <si>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</si>
  <si>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</si>
  <si>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</si>
  <si>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</si>
  <si>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</si>
  <si>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</si>
  <si>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</si>
  <si>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</si>
  <si>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</si>
  <si>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</si>
  <si>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</si>
  <si>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</si>
  <si>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</si>
  <si>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</si>
  <si>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</si>
  <si>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</si>
  <si>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</si>
  <si>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</si>
  <si>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</si>
  <si>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</si>
  <si>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</si>
  <si>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</si>
  <si>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</si>
  <si>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</si>
  <si>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</si>
  <si>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</si>
  <si>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</si>
  <si>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</si>
  <si>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</si>
  <si>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</si>
  <si>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</si>
  <si>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</si>
  <si>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</si>
  <si>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</si>
  <si>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</si>
  <si>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</si>
  <si>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</si>
  <si>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</si>
  <si>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</si>
  <si>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</si>
  <si>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</si>
  <si>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</si>
  <si>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</si>
  <si>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</si>
  <si>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</si>
  <si>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</si>
  <si>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</si>
  <si>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</si>
  <si>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</si>
  <si>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</si>
  <si>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</si>
  <si>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</si>
  <si>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</si>
  <si>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</si>
  <si>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</si>
  <si>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</si>
  <si>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</si>
  <si>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</si>
  <si>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</si>
  <si>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</si>
  <si>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</si>
  <si>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</si>
  <si>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</si>
  <si>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</si>
  <si>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</si>
  <si>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</si>
  <si>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</si>
  <si>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</si>
  <si>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</si>
  <si>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</si>
  <si>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</si>
  <si>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</si>
  <si>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</si>
  <si>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</si>
  <si>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</si>
  <si>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</si>
  <si>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</si>
  <si>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</si>
  <si>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</si>
  <si>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</si>
  <si>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</si>
  <si>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</si>
  <si>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</si>
  <si>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</si>
  <si>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</si>
  <si>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</si>
  <si>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</si>
  <si>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</si>
  <si>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</si>
  <si>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</si>
  <si>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</si>
  <si>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</si>
  <si>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</si>
  <si>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</si>
  <si>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</si>
  <si>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</si>
  <si>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</si>
  <si>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</si>
  <si>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</si>
  <si>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</si>
  <si>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</si>
  <si>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</si>
  <si>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</si>
  <si>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</si>
  <si>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</si>
  <si>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</si>
  <si>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</si>
  <si>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</si>
  <si>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</si>
  <si>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</si>
  <si>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</si>
  <si>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</si>
  <si>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</si>
  <si>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</si>
  <si>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</si>
  <si>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</si>
  <si>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</si>
  <si>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</si>
  <si>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</si>
  <si>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</si>
  <si>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</si>
  <si>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</si>
  <si>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</si>
  <si>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</si>
  <si>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</si>
  <si>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</si>
  <si>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</si>
  <si>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</si>
  <si>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</si>
  <si>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</si>
  <si>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</si>
  <si>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</si>
  <si>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</si>
  <si>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</si>
  <si>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</si>
  <si>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</si>
  <si>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</si>
  <si>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</si>
  <si>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</si>
  <si>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</si>
  <si>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</si>
  <si>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</si>
  <si>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</si>
  <si>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</si>
  <si>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</si>
  <si>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</si>
  <si>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</si>
  <si>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</si>
  <si>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</si>
  <si>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</si>
  <si>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</si>
  <si>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</si>
  <si>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</si>
  <si>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</si>
  <si>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</si>
  <si>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</si>
  <si>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</si>
  <si>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</si>
  <si>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</si>
  <si>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</si>
  <si>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</si>
  <si>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</si>
  <si>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</si>
  <si>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</si>
  <si>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</si>
  <si>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</si>
  <si>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</si>
  <si>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</si>
  <si>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</si>
  <si>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</si>
  <si>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</si>
  <si>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</si>
  <si>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</si>
  <si>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</si>
  <si>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</si>
  <si>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</si>
  <si>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</si>
  <si>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</si>
  <si>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</si>
  <si>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</si>
  <si>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</si>
  <si>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</si>
  <si>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</si>
  <si>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</si>
  <si>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</si>
  <si>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</si>
  <si>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</si>
  <si>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</si>
  <si>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</si>
  <si>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</si>
  <si>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</si>
  <si>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</si>
  <si>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</si>
  <si>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</si>
  <si>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</si>
  <si>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</si>
  <si>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</si>
  <si>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</si>
  <si>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</si>
  <si>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</si>
  <si>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</si>
  <si>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</si>
  <si>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</si>
  <si>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</si>
  <si>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</si>
  <si>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</si>
  <si>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</si>
  <si>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</si>
  <si>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</si>
  <si>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</si>
  <si>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</si>
  <si>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</si>
  <si>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</si>
  <si>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</si>
  <si>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</si>
  <si>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</si>
  <si>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</si>
  <si>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</si>
  <si>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</si>
  <si>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</si>
  <si>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</si>
  <si>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</si>
  <si>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</si>
  <si>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</si>
  <si>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</si>
  <si>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</si>
  <si>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</si>
  <si>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</si>
  <si>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</si>
  <si>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</si>
  <si>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</si>
  <si>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</si>
  <si>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</si>
  <si>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</si>
  <si>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</si>
  <si>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</si>
  <si>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</si>
  <si>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</si>
  <si>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</si>
  <si>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</si>
  <si>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</si>
  <si>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</si>
  <si>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</si>
  <si>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</si>
  <si>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</si>
  <si>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</si>
  <si>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</si>
  <si>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</si>
  <si>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</si>
  <si>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</si>
  <si>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</si>
  <si>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</si>
  <si>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</si>
  <si>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</si>
  <si>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</si>
  <si>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</si>
  <si>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</si>
  <si>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</si>
  <si>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</si>
  <si>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</si>
  <si>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</si>
  <si>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</si>
  <si>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</si>
  <si>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</si>
  <si>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</si>
  <si>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</si>
  <si>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</si>
  <si>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</si>
  <si>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</si>
  <si>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</si>
  <si>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</si>
  <si>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</si>
  <si>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</si>
  <si>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</si>
  <si>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</si>
  <si>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</si>
  <si>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</si>
  <si>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</si>
  <si>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</si>
  <si>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</si>
  <si>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</si>
  <si>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</si>
  <si>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</si>
  <si>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</si>
  <si>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</si>
  <si>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</si>
  <si>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</si>
  <si>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</si>
  <si>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</si>
  <si>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</si>
  <si>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</si>
  <si>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</si>
  <si>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</si>
  <si>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</si>
  <si>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</si>
  <si>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</si>
  <si>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</si>
  <si>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</si>
  <si>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</si>
  <si>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</si>
  <si>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</si>
  <si>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</si>
  <si>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</si>
  <si>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</si>
  <si>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</si>
  <si>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</si>
  <si>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</si>
  <si>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</si>
  <si>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</si>
  <si>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</si>
  <si>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</si>
  <si>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</si>
  <si>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</si>
  <si>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</si>
  <si>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</si>
  <si>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</si>
  <si>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</si>
  <si>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</si>
  <si>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</si>
  <si>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</si>
  <si>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</si>
  <si>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</si>
  <si>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</si>
  <si>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</si>
  <si>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</si>
  <si>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</si>
  <si>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</si>
  <si>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</si>
  <si>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</si>
  <si>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</si>
  <si>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</si>
  <si>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</si>
  <si>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</si>
  <si>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</si>
  <si>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</si>
  <si>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</si>
  <si>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</si>
  <si>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</si>
  <si>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</si>
  <si>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</si>
  <si>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</si>
  <si>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</si>
  <si>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</si>
  <si>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</si>
  <si>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</si>
  <si>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</si>
  <si>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</si>
  <si>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</si>
  <si>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</si>
  <si>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</si>
  <si>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</si>
  <si>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</si>
  <si>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</si>
  <si>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</si>
  <si>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</si>
  <si>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</si>
  <si>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</si>
  <si>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</si>
  <si>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</si>
  <si>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</si>
  <si>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</si>
  <si>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</si>
  <si>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</si>
  <si>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</si>
  <si>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</si>
  <si>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</si>
  <si>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</si>
  <si>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</si>
  <si>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</si>
  <si>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</si>
  <si>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</si>
  <si>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</si>
  <si>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</si>
  <si>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</si>
  <si>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</si>
  <si>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</si>
  <si>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</si>
  <si>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</si>
  <si>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</si>
  <si>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</si>
  <si>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</si>
  <si>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</si>
  <si>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</si>
  <si>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</si>
  <si>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</si>
  <si>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</si>
  <si>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</si>
  <si>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</si>
  <si>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</si>
  <si>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</si>
  <si>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</si>
  <si>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</si>
  <si>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</si>
  <si>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</si>
  <si>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</si>
  <si>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</si>
  <si>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</si>
  <si>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</si>
  <si>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</si>
  <si>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</si>
  <si>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</si>
  <si>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</si>
  <si>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</si>
  <si>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</si>
  <si>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</si>
  <si>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</si>
  <si>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</si>
  <si>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</si>
  <si>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</si>
  <si>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</si>
  <si>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</si>
  <si>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</si>
  <si>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</si>
  <si>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</si>
  <si>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</si>
  <si>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</si>
  <si>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</si>
  <si>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</si>
  <si>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</si>
  <si>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</si>
  <si>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</si>
  <si>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</si>
  <si>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</si>
  <si>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</si>
  <si>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</si>
  <si>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</si>
  <si>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</si>
  <si>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</si>
  <si>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</si>
  <si>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</si>
  <si>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</si>
  <si>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</si>
  <si>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</si>
  <si>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</si>
  <si>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</si>
  <si>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</si>
  <si>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</si>
  <si>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</si>
  <si>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</si>
  <si>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</si>
  <si>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</si>
  <si>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</si>
  <si>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</si>
  <si>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</si>
  <si>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</si>
  <si>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</si>
  <si>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</si>
  <si>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</si>
  <si>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</si>
  <si>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</si>
  <si>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</si>
  <si>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</si>
  <si>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</si>
  <si>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</si>
  <si>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</si>
  <si>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</si>
  <si>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</si>
  <si>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</si>
  <si>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</si>
  <si>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</si>
  <si>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</si>
  <si>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</si>
  <si>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</si>
  <si>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</si>
  <si>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</si>
  <si>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</si>
  <si>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</si>
  <si>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</si>
  <si>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</si>
  <si>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</si>
  <si>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</si>
  <si>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</si>
  <si>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</si>
  <si>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</si>
  <si>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</si>
  <si>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</si>
  <si>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</si>
  <si>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</si>
  <si>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</si>
  <si>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</si>
  <si>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</si>
  <si>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</si>
  <si>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</si>
  <si>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</si>
  <si>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</si>
  <si>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</si>
  <si>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</si>
  <si>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</si>
  <si>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</si>
  <si>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</si>
  <si>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</si>
  <si>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</si>
  <si>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</si>
  <si>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</si>
  <si>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</si>
  <si>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</si>
  <si>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</si>
  <si>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</si>
  <si>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</si>
  <si>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</si>
  <si>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</si>
  <si>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</si>
  <si>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</si>
  <si>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</si>
  <si>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</si>
  <si>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</si>
  <si>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</si>
  <si>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</si>
  <si>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</si>
  <si>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</si>
  <si>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</si>
  <si>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</si>
  <si>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</si>
  <si>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</si>
  <si>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</si>
  <si>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</si>
  <si>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</si>
  <si>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</si>
  <si>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</si>
  <si>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</si>
  <si>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</si>
  <si>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</si>
  <si>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</si>
  <si>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</si>
  <si>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</si>
  <si>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</si>
  <si>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</si>
  <si>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</si>
  <si>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</si>
  <si>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</si>
  <si>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</si>
  <si>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</si>
  <si>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</si>
  <si>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</si>
  <si>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</si>
  <si>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</si>
  <si>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</si>
  <si>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</si>
  <si>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</si>
  <si>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</si>
  <si>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</si>
  <si>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</si>
  <si>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</si>
  <si>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</si>
  <si>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</si>
  <si>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</si>
  <si>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</si>
  <si>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</si>
  <si>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</si>
  <si>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</si>
  <si>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</si>
  <si>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</si>
  <si>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</si>
  <si>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</si>
  <si>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</si>
  <si>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</si>
  <si>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</si>
  <si>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</si>
  <si>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</si>
  <si>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</si>
  <si>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</si>
  <si>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</si>
  <si>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</si>
  <si>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</si>
  <si>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</si>
  <si>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</si>
  <si>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</si>
  <si>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</si>
  <si>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</si>
  <si>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</si>
  <si>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</si>
  <si>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</si>
  <si>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</si>
  <si>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</si>
  <si>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</si>
  <si>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</si>
  <si>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</si>
  <si>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</si>
  <si>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</si>
  <si>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</si>
  <si>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</si>
  <si>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</si>
  <si>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</si>
  <si>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</si>
  <si>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</si>
  <si>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</si>
  <si>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</si>
  <si>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</si>
  <si>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</si>
  <si>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</si>
  <si>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</si>
  <si>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</si>
  <si>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</si>
  <si>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</si>
  <si>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</si>
  <si>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</si>
  <si>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</si>
  <si>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</si>
  <si>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</si>
  <si>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</si>
  <si>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</si>
  <si>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</si>
  <si>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</si>
  <si>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</si>
  <si>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</si>
  <si>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</si>
  <si>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</si>
  <si>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</si>
  <si>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</si>
  <si>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</si>
  <si>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</si>
  <si>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</si>
  <si>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</si>
  <si>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</si>
  <si>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</si>
  <si>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</si>
  <si>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</si>
  <si>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</si>
  <si>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</si>
  <si>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</si>
  <si>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</si>
  <si>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</si>
  <si>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</si>
  <si>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</si>
  <si>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</si>
  <si>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</si>
  <si>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</si>
  <si>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</si>
  <si>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</si>
  <si>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</si>
  <si>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</si>
  <si>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</si>
  <si>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</si>
  <si>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</si>
  <si>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</si>
  <si>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</si>
  <si>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</si>
  <si>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</si>
  <si>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</si>
  <si>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</si>
  <si>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</si>
  <si>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</si>
  <si>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</si>
  <si>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</si>
  <si>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</si>
  <si>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</si>
  <si>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</si>
  <si>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</si>
  <si>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</si>
  <si>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</si>
  <si>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</si>
  <si>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</si>
  <si>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</si>
  <si>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</si>
  <si>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</si>
  <si>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</si>
  <si>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</si>
  <si>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</si>
  <si>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</si>
  <si>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</si>
  <si>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</si>
  <si>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</si>
  <si>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</si>
  <si>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</si>
  <si>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</si>
  <si>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</si>
  <si>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</si>
  <si>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</si>
  <si>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</si>
  <si>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</si>
  <si>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</si>
  <si>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</si>
  <si>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</si>
  <si>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</si>
  <si>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</si>
  <si>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</si>
  <si>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</si>
  <si>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</si>
  <si>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</si>
  <si>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</si>
  <si>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</si>
  <si>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</si>
  <si>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</si>
  <si>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</si>
  <si>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</si>
  <si>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</si>
  <si>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</si>
  <si>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</si>
  <si>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</si>
  <si>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</si>
  <si>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</si>
  <si>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</si>
  <si>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</si>
  <si>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</si>
  <si>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</si>
  <si>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</si>
  <si>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</si>
  <si>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</si>
  <si>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</si>
  <si>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</si>
  <si>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</si>
  <si>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</si>
  <si>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</si>
  <si>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</si>
  <si>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</si>
  <si>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</si>
  <si>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</si>
  <si>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</si>
  <si>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</si>
  <si>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</si>
  <si>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</si>
  <si>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</si>
  <si>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</si>
  <si>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</si>
  <si>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</si>
  <si>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</si>
  <si>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</si>
  <si>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</si>
  <si>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</si>
  <si>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</si>
  <si>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</si>
  <si>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</si>
  <si>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</si>
  <si>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</si>
  <si>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</si>
  <si>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</si>
  <si>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</si>
  <si>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</si>
  <si>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</si>
  <si>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</si>
  <si>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</si>
  <si>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</si>
  <si>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</si>
  <si>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</si>
  <si>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</si>
  <si>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</si>
  <si>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</si>
  <si>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</si>
  <si>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</si>
  <si>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</si>
  <si>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</si>
  <si>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</si>
  <si>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</si>
  <si>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</si>
  <si>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</si>
  <si>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</si>
  <si>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</si>
  <si>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</si>
  <si>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</si>
  <si>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</si>
  <si>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</si>
  <si>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</si>
  <si>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</si>
  <si>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</si>
  <si>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</si>
  <si>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</si>
  <si>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</si>
  <si>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</si>
  <si>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</si>
  <si>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</si>
  <si>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</si>
  <si>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</si>
  <si>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</si>
  <si>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</si>
  <si>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</si>
  <si>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</si>
  <si>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</si>
  <si>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</si>
  <si>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</si>
  <si>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</si>
  <si>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</si>
  <si>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</si>
  <si>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</si>
  <si>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</si>
  <si>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</si>
  <si>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</si>
  <si>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</si>
  <si>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</si>
  <si>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</si>
  <si>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</si>
  <si>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</si>
  <si>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</si>
  <si>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</si>
  <si>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</si>
  <si>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</si>
  <si>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</si>
  <si>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</si>
  <si>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</si>
  <si>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</si>
  <si>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</si>
  <si>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</si>
  <si>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</si>
  <si>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</si>
  <si>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</si>
  <si>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</si>
  <si>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</si>
  <si>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</si>
  <si>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</si>
  <si>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</si>
  <si>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</si>
  <si>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</si>
  <si>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</si>
  <si>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</si>
  <si>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</si>
  <si>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</si>
  <si>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</si>
  <si>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</si>
  <si>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</si>
  <si>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</si>
  <si>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</si>
  <si>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</si>
  <si>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</si>
  <si>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</si>
  <si>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</si>
  <si>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</si>
  <si>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</si>
  <si>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</si>
  <si>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</si>
  <si>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</si>
  <si>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</si>
  <si>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</si>
  <si>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</si>
  <si>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</si>
  <si>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</si>
  <si>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</si>
  <si>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</si>
  <si>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</si>
  <si>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</si>
  <si>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</si>
  <si>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</si>
  <si>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</si>
  <si>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</si>
  <si>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</si>
  <si>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</si>
  <si>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</si>
  <si>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</si>
  <si>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</si>
  <si>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</si>
  <si>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</si>
  <si>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</si>
  <si>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</si>
  <si>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</si>
  <si>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</si>
  <si>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</si>
  <si>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</si>
  <si>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</si>
  <si>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</si>
  <si>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</si>
  <si>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</si>
  <si>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</si>
  <si>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</si>
  <si>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</si>
  <si>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</si>
  <si>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</si>
  <si>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</si>
  <si>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</si>
  <si>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</si>
  <si>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</si>
  <si>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</si>
  <si>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</si>
  <si>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</si>
  <si>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</si>
  <si>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</si>
  <si>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</si>
  <si>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</si>
  <si>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</si>
  <si>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</si>
  <si>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</si>
  <si>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</si>
  <si>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</si>
  <si>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</si>
  <si>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</si>
  <si>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</si>
  <si>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</si>
  <si>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</si>
  <si>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</si>
  <si>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</si>
  <si>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</si>
  <si>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</si>
  <si>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</si>
  <si>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</si>
  <si>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</si>
  <si>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</si>
  <si>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</si>
  <si>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</si>
  <si>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</si>
  <si>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</si>
  <si>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</si>
  <si>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</si>
  <si>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</si>
  <si>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</si>
  <si>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</si>
  <si>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</si>
  <si>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</si>
  <si>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</si>
  <si>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</si>
  <si>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</si>
  <si>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</si>
  <si>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</si>
  <si>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</si>
  <si>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</si>
  <si>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</si>
  <si>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</si>
  <si>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</si>
  <si>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</si>
  <si>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</si>
  <si>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</si>
  <si>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</si>
  <si>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</si>
  <si>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</si>
  <si>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</si>
  <si>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</si>
  <si>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</si>
  <si>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</si>
  <si>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</si>
  <si>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</si>
  <si>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</si>
  <si>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</si>
  <si>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</si>
  <si>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</si>
  <si>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</si>
  <si>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</si>
  <si>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</si>
  <si>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</si>
  <si>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</si>
  <si>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</si>
  <si>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</si>
  <si>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</si>
  <si>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</si>
  <si>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</si>
  <si>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</si>
  <si>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</si>
  <si>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</si>
  <si>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</si>
  <si>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</si>
  <si>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</si>
  <si>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</si>
  <si>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</si>
  <si>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</si>
  <si>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</si>
  <si>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</si>
  <si>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</si>
  <si>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</si>
  <si>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</si>
  <si>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</si>
  <si>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</si>
  <si>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</si>
  <si>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</si>
  <si>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</si>
  <si>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</si>
  <si>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</si>
  <si>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</si>
  <si>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</si>
  <si>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</si>
  <si>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</si>
  <si>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</si>
  <si>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</si>
  <si>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</si>
  <si>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</si>
  <si>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</si>
  <si>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</si>
  <si>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</si>
  <si>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</si>
  <si>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</si>
  <si>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</si>
  <si>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</si>
  <si>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</si>
  <si>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</si>
  <si>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</si>
  <si>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</si>
  <si>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</si>
  <si>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</si>
  <si>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</si>
  <si>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</si>
  <si>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</si>
  <si>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</si>
  <si>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</si>
  <si>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</si>
  <si>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</si>
  <si>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</si>
  <si>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</si>
  <si>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</si>
  <si>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</si>
  <si>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</si>
  <si>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</si>
  <si>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</si>
  <si>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</si>
  <si>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</si>
  <si>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</si>
  <si>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</si>
  <si>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</si>
  <si>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</si>
  <si>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</si>
  <si>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</si>
  <si>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</si>
  <si>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</si>
  <si>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</si>
  <si>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</si>
  <si>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</si>
  <si>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</si>
  <si>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</si>
  <si>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</si>
  <si>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</si>
  <si>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</si>
  <si>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</si>
  <si>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</si>
  <si>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</si>
  <si>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</si>
  <si>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</si>
  <si>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</si>
  <si>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</si>
  <si>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</si>
  <si>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</si>
  <si>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</si>
  <si>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</si>
  <si>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</si>
  <si>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</si>
  <si>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</si>
  <si>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</si>
  <si>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</si>
  <si>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</si>
  <si>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</si>
  <si>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</si>
  <si>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</si>
  <si>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</si>
  <si>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</si>
  <si>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</si>
  <si>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</si>
  <si>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</si>
  <si>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</si>
  <si>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</si>
  <si>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</si>
  <si>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</si>
  <si>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</si>
  <si>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</si>
  <si>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</si>
  <si>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</si>
  <si>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</si>
  <si>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</si>
  <si>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</si>
  <si>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</si>
  <si>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</si>
  <si>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</si>
  <si>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</si>
  <si>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</si>
  <si>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</si>
  <si>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</si>
  <si>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</si>
  <si>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</si>
  <si>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</si>
  <si>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</si>
  <si>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</si>
  <si>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</si>
  <si>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</si>
  <si>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</si>
  <si>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</si>
  <si>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</si>
  <si>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</si>
  <si>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</si>
  <si>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</si>
  <si>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</si>
  <si>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</si>
  <si>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</si>
  <si>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</si>
  <si>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</si>
  <si>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</si>
  <si>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</si>
  <si>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</si>
  <si>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</si>
  <si>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</si>
  <si>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</si>
  <si>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</si>
  <si>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</si>
  <si>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</si>
  <si>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</si>
  <si>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</si>
  <si>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</si>
  <si>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</si>
  <si>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</si>
  <si>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</si>
  <si>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</si>
  <si>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</si>
  <si>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</si>
  <si>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</si>
  <si>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</si>
  <si>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</si>
  <si>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</si>
  <si>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</si>
  <si>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</si>
  <si>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</si>
  <si>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</si>
  <si>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</si>
  <si>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</si>
  <si>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</si>
  <si>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</si>
  <si>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</si>
  <si>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</si>
  <si>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</si>
  <si>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</si>
  <si>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</si>
  <si>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</si>
  <si>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</si>
  <si>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</si>
  <si>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</si>
  <si>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</si>
  <si>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</si>
  <si>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</si>
  <si>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</si>
  <si>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</si>
  <si>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</si>
  <si>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</si>
  <si>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</si>
  <si>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</si>
  <si>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</si>
  <si>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</si>
  <si>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</si>
  <si>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</si>
  <si>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</si>
  <si>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</si>
  <si>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</si>
  <si>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</si>
  <si>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</si>
  <si>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</si>
  <si>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</si>
  <si>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</si>
  <si>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</si>
  <si>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</si>
  <si>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</si>
  <si>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</si>
  <si>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</si>
  <si>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</si>
  <si>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</si>
  <si>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</si>
  <si>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</si>
  <si>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</si>
  <si>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</si>
  <si>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</si>
  <si>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</si>
  <si>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</si>
  <si>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</si>
  <si>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</si>
  <si>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</si>
  <si>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</si>
  <si>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</si>
  <si>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</si>
  <si>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</si>
  <si>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</si>
  <si>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</si>
  <si>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</si>
  <si>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</si>
  <si>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</si>
  <si>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</si>
  <si>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</si>
  <si>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</si>
  <si>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</si>
  <si>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</si>
  <si>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</si>
  <si>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</si>
  <si>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</si>
  <si>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</si>
  <si>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</si>
  <si>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</si>
  <si>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</si>
  <si>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</si>
  <si>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</si>
  <si>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</si>
  <si>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</si>
  <si>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</si>
  <si>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</si>
  <si>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</si>
  <si>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</si>
  <si>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</si>
  <si>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</si>
  <si>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</si>
  <si>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</si>
  <si>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</si>
  <si>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</si>
  <si>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</si>
  <si>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</si>
  <si>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</si>
  <si>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</si>
  <si>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</si>
  <si>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</si>
  <si>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</si>
  <si>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</si>
  <si>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</si>
  <si>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</si>
  <si>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</si>
  <si>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</si>
  <si>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</si>
  <si>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</si>
  <si>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</si>
  <si>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</si>
  <si>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</si>
  <si>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</si>
  <si>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</si>
  <si>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</si>
  <si>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</si>
  <si>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</si>
  <si>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</si>
  <si>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</si>
  <si>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</si>
  <si>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</si>
  <si>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</si>
  <si>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</si>
  <si>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</si>
  <si>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</si>
  <si>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</si>
  <si>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</si>
  <si>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</si>
  <si>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</si>
  <si>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</si>
  <si>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</si>
  <si>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</si>
  <si>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</si>
  <si>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</si>
  <si>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</si>
  <si>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</si>
  <si>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</si>
  <si>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</si>
  <si>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</si>
  <si>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</si>
  <si>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</si>
  <si>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</si>
  <si>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</si>
  <si>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</si>
  <si>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</si>
  <si>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</si>
  <si>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</si>
  <si>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</si>
  <si>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</si>
  <si>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</si>
  <si>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</si>
  <si>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</si>
  <si>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</si>
  <si>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</si>
  <si>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</si>
  <si>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</si>
  <si>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</si>
  <si>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</si>
  <si>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</si>
  <si>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</si>
  <si>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</si>
  <si>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</si>
  <si>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</si>
  <si>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</si>
  <si>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</si>
  <si>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</si>
  <si>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</si>
  <si>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</si>
  <si>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</si>
  <si>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</si>
  <si>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</si>
  <si>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</si>
  <si>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</si>
  <si>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</si>
  <si>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</si>
  <si>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</si>
  <si>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</si>
  <si>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</si>
  <si>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</si>
  <si>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</si>
  <si>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</si>
  <si>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</si>
  <si>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</si>
  <si>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</si>
  <si>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</si>
  <si>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</si>
  <si>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</si>
  <si>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</si>
  <si>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</si>
  <si>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</si>
  <si>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</si>
  <si>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</si>
  <si>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</si>
  <si>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</si>
  <si>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</si>
  <si>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</si>
  <si>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</si>
  <si>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</si>
  <si>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</si>
  <si>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</si>
  <si>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</si>
  <si>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</si>
  <si>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</si>
  <si>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</si>
  <si>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</si>
  <si>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</si>
  <si>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</si>
  <si>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</si>
  <si>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</si>
  <si>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</si>
  <si>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</si>
  <si>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</si>
  <si>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</si>
  <si>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</si>
  <si>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</si>
  <si>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</si>
  <si>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</si>
  <si>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</si>
  <si>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</si>
  <si>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</si>
  <si>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</si>
  <si>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</si>
  <si>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</si>
  <si>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</si>
  <si>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</si>
  <si>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</si>
  <si>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</si>
  <si>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</si>
  <si>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</si>
  <si>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</si>
  <si>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</si>
  <si>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</si>
  <si>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</si>
  <si>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</si>
  <si>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</si>
  <si>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</si>
  <si>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</si>
  <si>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</si>
  <si>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</si>
  <si>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</si>
  <si>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</si>
  <si>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</si>
  <si>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</si>
  <si>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</si>
  <si>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</si>
  <si>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</si>
  <si>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</si>
  <si>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</si>
  <si>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</si>
  <si>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</si>
  <si>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</si>
  <si>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</si>
  <si>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</si>
  <si>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</si>
  <si>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</si>
  <si>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</si>
  <si>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</si>
  <si>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</si>
  <si>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</si>
  <si>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</si>
  <si>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</si>
  <si>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</si>
  <si>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</si>
  <si>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</si>
  <si>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</si>
  <si>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</si>
  <si>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</si>
  <si>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</si>
  <si>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</si>
  <si>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</si>
  <si>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</si>
  <si>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</si>
  <si>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</si>
  <si>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</si>
  <si>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</si>
  <si>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</si>
  <si>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</si>
  <si>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</si>
  <si>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</si>
  <si>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</si>
  <si>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</si>
  <si>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</si>
  <si>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</si>
  <si>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</si>
  <si>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</si>
  <si>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</si>
  <si>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</si>
  <si>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</si>
  <si>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</si>
  <si>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</si>
  <si>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</si>
  <si>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</si>
  <si>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</si>
  <si>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</si>
  <si>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</si>
  <si>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</si>
  <si>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</si>
  <si>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</si>
  <si>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</si>
  <si>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</si>
  <si>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</si>
  <si>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</si>
  <si>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</si>
  <si>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</si>
  <si>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</si>
  <si>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</si>
  <si>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</si>
  <si>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</si>
  <si>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</si>
  <si>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</si>
  <si>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</si>
  <si>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</si>
  <si>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</si>
  <si>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</si>
  <si>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</si>
  <si>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</si>
  <si>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</si>
  <si>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</si>
  <si>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</si>
  <si>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</si>
  <si>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</si>
  <si>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</si>
  <si>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</si>
  <si>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</si>
  <si>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</si>
  <si>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</si>
  <si>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</si>
  <si>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</si>
  <si>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</si>
  <si>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</si>
  <si>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</si>
  <si>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</si>
  <si>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</si>
  <si>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</si>
  <si>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</si>
  <si>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</si>
  <si>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</si>
  <si>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</si>
  <si>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</si>
  <si>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</si>
  <si>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</si>
  <si>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</si>
  <si>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</si>
  <si>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</si>
  <si>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</si>
  <si>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</si>
  <si>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</si>
  <si>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</si>
  <si>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</si>
  <si>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</si>
  <si>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</si>
  <si>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</si>
  <si>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</si>
  <si>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</si>
  <si>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</si>
  <si>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</si>
  <si>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</si>
  <si>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</si>
  <si>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</si>
  <si>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</si>
  <si>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</si>
  <si>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</si>
  <si>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</si>
  <si>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</si>
  <si>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</si>
  <si>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</si>
  <si>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</si>
  <si>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</si>
  <si>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</si>
  <si>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</si>
  <si>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</si>
  <si>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</si>
  <si>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</si>
  <si>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</si>
  <si>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</si>
  <si>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</si>
  <si>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</si>
  <si>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</si>
  <si>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</si>
  <si>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</si>
  <si>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</si>
  <si>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</si>
  <si>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</si>
  <si>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</si>
  <si>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</si>
  <si>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</si>
  <si>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</si>
  <si>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</si>
  <si>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</si>
  <si>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</si>
  <si>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</si>
  <si>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</si>
  <si>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</si>
  <si>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</si>
  <si>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</si>
  <si>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</si>
  <si>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</si>
  <si>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</si>
  <si>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</si>
  <si>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</si>
  <si>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</si>
  <si>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</si>
  <si>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</si>
  <si>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</si>
  <si>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</si>
  <si>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</si>
  <si>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</si>
  <si>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</si>
  <si>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</si>
  <si>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</si>
  <si>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</si>
  <si>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</si>
  <si>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</si>
  <si>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</si>
  <si>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</si>
  <si>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</si>
  <si>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</si>
  <si>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</si>
  <si>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</si>
  <si>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</si>
  <si>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</si>
  <si>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</si>
  <si>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</si>
  <si>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</si>
  <si>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</si>
  <si>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</si>
  <si>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</si>
  <si>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</si>
  <si>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</si>
  <si>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</si>
  <si>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</si>
  <si>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</si>
  <si>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</si>
  <si>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</si>
  <si>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</si>
  <si>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</si>
  <si>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</si>
  <si>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</si>
  <si>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</si>
  <si>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</si>
  <si>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</si>
  <si>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</si>
  <si>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</si>
  <si>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</si>
  <si>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</si>
  <si>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</si>
  <si>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</si>
  <si>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</si>
  <si>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</si>
  <si>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</si>
  <si>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</si>
  <si>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</si>
  <si>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</si>
  <si>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</si>
  <si>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</si>
  <si>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</si>
  <si>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</si>
  <si>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</si>
  <si>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</si>
  <si>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</si>
  <si>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</si>
  <si>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</si>
  <si>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</si>
  <si>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</si>
  <si>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</si>
  <si>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</si>
  <si>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</si>
  <si>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</si>
  <si>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</si>
  <si>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</si>
  <si>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</si>
  <si>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</si>
  <si>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</si>
  <si>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</si>
  <si>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</si>
  <si>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</si>
  <si>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</si>
  <si>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</si>
  <si>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</si>
  <si>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</si>
  <si>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</si>
  <si>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</si>
  <si>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</si>
  <si>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</si>
  <si>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</si>
  <si>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</si>
  <si>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</si>
  <si>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</si>
  <si>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</si>
  <si>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</si>
  <si>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</si>
  <si>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</si>
  <si>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</si>
  <si>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</si>
  <si>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</si>
  <si>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</si>
  <si>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</si>
  <si>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</si>
  <si>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</si>
  <si>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</si>
  <si>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</si>
  <si>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</si>
  <si>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</si>
  <si>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</si>
  <si>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</si>
  <si>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</si>
  <si>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</si>
  <si>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</si>
  <si>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</si>
  <si>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</si>
  <si>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</si>
  <si>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</si>
  <si>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</si>
  <si>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</si>
  <si>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</si>
  <si>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</si>
  <si>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</si>
  <si>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</si>
  <si>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</si>
  <si>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</si>
  <si>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</si>
  <si>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</si>
  <si>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</si>
  <si>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</si>
  <si>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</si>
  <si>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</si>
  <si>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</si>
  <si>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</si>
  <si>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</si>
  <si>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</si>
  <si>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</si>
  <si>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</si>
  <si>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</si>
  <si>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</si>
  <si>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</si>
  <si>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</si>
  <si>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</si>
  <si>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</si>
  <si>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</si>
  <si>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</si>
  <si>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</si>
  <si>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</si>
  <si>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</si>
  <si>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</si>
  <si>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</si>
  <si>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</si>
  <si>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</si>
  <si>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</si>
  <si>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</si>
  <si>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</si>
  <si>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</si>
  <si>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</si>
  <si>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</si>
  <si>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</si>
  <si>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</si>
  <si>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</si>
  <si>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</si>
  <si>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</si>
  <si>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</si>
  <si>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</si>
  <si>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</si>
  <si>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</si>
  <si>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</si>
  <si>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</si>
  <si>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</si>
  <si>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</si>
  <si>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</si>
  <si>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</si>
  <si>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</si>
  <si>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</si>
  <si>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</si>
  <si>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</si>
  <si>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</si>
  <si>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</si>
  <si>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</si>
  <si>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</si>
  <si>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</si>
  <si>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</si>
  <si>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</si>
  <si>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</si>
  <si>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</si>
  <si>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</si>
  <si>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</si>
  <si>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</si>
  <si>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</si>
  <si>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</si>
  <si>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</si>
  <si>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</si>
  <si>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</si>
  <si>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</si>
  <si>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</si>
  <si>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</si>
  <si>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</si>
  <si>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</si>
  <si>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</si>
  <si>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</si>
  <si>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</si>
  <si>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</si>
  <si>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</si>
  <si>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</si>
  <si>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</si>
  <si>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</si>
  <si>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</si>
  <si>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</si>
  <si>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</si>
  <si>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</si>
  <si>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</si>
  <si>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</si>
  <si>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</si>
  <si>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</si>
  <si>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</si>
  <si>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</si>
  <si>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</si>
  <si>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</si>
  <si>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</si>
  <si>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</si>
  <si>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</si>
  <si>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</si>
  <si>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</si>
  <si>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</si>
  <si>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</si>
  <si>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</si>
  <si>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</si>
  <si>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</si>
  <si>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</si>
  <si>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</si>
  <si>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</si>
  <si>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</si>
  <si>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</si>
  <si>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</si>
  <si>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</si>
  <si>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</si>
  <si>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</si>
  <si>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</si>
  <si>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</si>
  <si>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</si>
  <si>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</si>
  <si>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</si>
  <si>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</si>
  <si>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</si>
  <si>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</si>
  <si>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</si>
  <si>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</si>
  <si>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</si>
  <si>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</si>
  <si>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</si>
  <si>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</si>
  <si>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</si>
  <si>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</si>
  <si>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</si>
  <si>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</si>
  <si>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</si>
  <si>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</si>
  <si>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</si>
  <si>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</si>
  <si>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</si>
  <si>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</si>
  <si>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</si>
  <si>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</si>
  <si>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</si>
  <si>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</si>
  <si>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</si>
  <si>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</si>
  <si>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</si>
  <si>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</si>
  <si>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</si>
  <si>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</si>
  <si>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</si>
  <si>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</si>
  <si>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</si>
  <si>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</si>
  <si>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</si>
  <si>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</si>
  <si>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</si>
  <si>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</si>
  <si>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</si>
  <si>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</si>
  <si>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</si>
  <si>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</si>
  <si>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</si>
  <si>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</si>
  <si>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</si>
  <si>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</si>
  <si>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</si>
  <si>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</si>
  <si>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</si>
  <si>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</si>
  <si>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</si>
  <si>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</si>
  <si>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</si>
  <si>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</si>
  <si>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</si>
  <si>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</si>
  <si>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</si>
  <si>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</si>
  <si>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</si>
  <si>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</si>
  <si>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</si>
  <si>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</si>
  <si>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</si>
  <si>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</si>
  <si>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</si>
  <si>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</si>
  <si>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</si>
  <si>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</si>
  <si>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</si>
  <si>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</si>
  <si>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</si>
  <si>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</si>
  <si>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</si>
  <si>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</si>
  <si>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</si>
  <si>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</si>
  <si>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</si>
  <si>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</si>
  <si>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</si>
  <si>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</si>
  <si>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</si>
  <si>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</si>
  <si>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</si>
  <si>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</si>
  <si>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</si>
  <si>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</si>
  <si>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</si>
  <si>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</si>
  <si>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</si>
  <si>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</si>
  <si>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</si>
  <si>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</si>
  <si>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</si>
  <si>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</si>
  <si>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</si>
  <si>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</si>
  <si>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</si>
  <si>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</si>
  <si>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</si>
  <si>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</si>
  <si>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</si>
  <si>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</si>
  <si>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</si>
  <si>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</si>
  <si>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</si>
  <si>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</si>
  <si>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</si>
  <si>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</si>
  <si>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</si>
  <si>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</si>
  <si>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</si>
  <si>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</si>
  <si>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</si>
  <si>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</si>
  <si>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</si>
  <si>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</si>
  <si>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</si>
  <si>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</si>
  <si>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</si>
  <si>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</si>
  <si>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</si>
  <si>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</si>
  <si>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</si>
  <si>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</si>
  <si>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</si>
  <si>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</si>
  <si>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</si>
  <si>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</si>
  <si>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</si>
  <si>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</si>
  <si>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</si>
  <si>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</si>
  <si>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</si>
  <si>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</si>
  <si>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</si>
  <si>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</si>
  <si>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</si>
  <si>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</si>
  <si>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</si>
  <si>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</si>
  <si>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</si>
  <si>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</si>
  <si>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</si>
  <si>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</si>
  <si>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</si>
  <si>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</si>
  <si>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</si>
  <si>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</si>
  <si>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</si>
  <si>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</si>
  <si>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</si>
  <si>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</si>
  <si>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</si>
  <si>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</si>
  <si>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</si>
  <si>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</si>
  <si>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</si>
  <si>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</si>
  <si>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</si>
  <si>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</si>
  <si>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</si>
  <si>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</si>
  <si>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</si>
  <si>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</si>
  <si>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</si>
  <si>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</si>
  <si>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</si>
  <si>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</si>
  <si>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</si>
  <si>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</si>
  <si>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</si>
  <si>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</si>
  <si>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</si>
  <si>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</si>
  <si>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</si>
  <si>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</si>
  <si>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</si>
  <si>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</si>
  <si>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</si>
  <si>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</si>
  <si>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</si>
  <si>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</si>
  <si>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</si>
  <si>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</si>
  <si>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</si>
  <si>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</si>
  <si>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</si>
  <si>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</si>
  <si>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</si>
  <si>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</si>
  <si>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</si>
  <si>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</si>
  <si>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</si>
  <si>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</si>
  <si>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</si>
  <si>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</si>
  <si>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</si>
  <si>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</si>
  <si>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</si>
  <si>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</si>
  <si>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</si>
  <si>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</si>
  <si>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</si>
  <si>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</si>
  <si>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</si>
  <si>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</si>
  <si>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</si>
  <si>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</si>
  <si>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</si>
  <si>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</si>
  <si>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</si>
  <si>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</si>
  <si>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</si>
  <si>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</si>
  <si>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</si>
  <si>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</si>
  <si>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</si>
  <si>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</si>
  <si>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</si>
  <si>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</si>
  <si>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</si>
  <si>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</si>
  <si>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</si>
  <si>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</si>
  <si>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</si>
  <si>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</si>
  <si>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</si>
  <si>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</si>
  <si>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</si>
  <si>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</si>
  <si>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</si>
  <si>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</si>
  <si>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</si>
  <si>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</si>
  <si>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</si>
  <si>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</si>
  <si>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</si>
  <si>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</si>
  <si>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</si>
  <si>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</si>
  <si>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</si>
  <si>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</si>
  <si>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</si>
  <si>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</si>
  <si>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</si>
  <si>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</si>
  <si>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</si>
  <si>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</si>
  <si>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</si>
  <si>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</si>
  <si>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</si>
  <si>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</si>
  <si>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</si>
  <si>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</si>
  <si>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</si>
  <si>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</si>
  <si>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</si>
  <si>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</si>
  <si>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</si>
  <si>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</si>
  <si>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</si>
  <si>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</si>
  <si>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</si>
  <si>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</si>
  <si>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</si>
  <si>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</si>
  <si>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</si>
  <si>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</si>
  <si>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</si>
  <si>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</si>
  <si>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</si>
  <si>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</si>
  <si>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</si>
  <si>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</si>
  <si>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</si>
  <si>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</si>
  <si>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</si>
  <si>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</si>
  <si>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</si>
  <si>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</si>
  <si>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</si>
  <si>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</si>
  <si>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</si>
  <si>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</si>
  <si>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</si>
  <si>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</si>
  <si>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</si>
  <si>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</si>
  <si>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</si>
  <si>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</si>
  <si>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</si>
  <si>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</si>
  <si>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</si>
  <si>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</si>
  <si>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</si>
  <si>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</si>
  <si>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</si>
  <si>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</si>
  <si>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</si>
  <si>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</si>
  <si>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</si>
  <si>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</si>
  <si>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</si>
  <si>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</si>
  <si>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</si>
  <si>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</si>
  <si>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</si>
  <si>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</si>
  <si>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</si>
  <si>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</si>
  <si>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</si>
  <si>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</si>
  <si>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</si>
  <si>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</si>
  <si>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</si>
  <si>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</si>
  <si>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</si>
  <si>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</si>
  <si>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</si>
  <si>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</si>
  <si>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</si>
  <si>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</si>
  <si>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</si>
  <si>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</si>
  <si>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</si>
  <si>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</si>
  <si>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</si>
  <si>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</si>
  <si>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</si>
  <si>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</si>
  <si>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</si>
  <si>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</si>
  <si>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</si>
  <si>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</si>
  <si>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</si>
  <si>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</si>
  <si>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</si>
  <si>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</si>
  <si>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</si>
  <si>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</si>
  <si>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</si>
  <si>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</si>
  <si>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</si>
  <si>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</si>
  <si>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</si>
  <si>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</si>
  <si>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</si>
  <si>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</si>
  <si>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</si>
  <si>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</si>
  <si>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</si>
  <si>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</si>
  <si>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</si>
  <si>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</si>
  <si>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</si>
  <si>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</si>
  <si>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</si>
  <si>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</si>
  <si>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</si>
  <si>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</si>
  <si>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</si>
  <si>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</si>
  <si>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</si>
  <si>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</si>
  <si>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</si>
  <si>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</si>
  <si>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</si>
  <si>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</si>
  <si>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</si>
  <si>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</si>
  <si>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</si>
  <si>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</si>
  <si>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</si>
  <si>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</si>
  <si>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</si>
  <si>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</si>
  <si>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</si>
  <si>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</si>
  <si>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</si>
  <si>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</si>
  <si>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</si>
  <si>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</si>
  <si>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</si>
  <si>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</si>
  <si>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</si>
  <si>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</si>
  <si>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</si>
  <si>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</si>
  <si>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</si>
  <si>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</si>
  <si>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</si>
  <si>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</si>
  <si>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</si>
  <si>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</si>
  <si>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</si>
  <si>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</si>
  <si>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</si>
  <si>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</si>
  <si>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</si>
  <si>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</si>
  <si>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</si>
  <si>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</si>
  <si>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</si>
  <si>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</si>
  <si>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</si>
  <si>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</si>
  <si>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</si>
  <si>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</si>
  <si>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</si>
  <si>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</si>
  <si>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</si>
  <si>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</si>
  <si>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</si>
  <si>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</si>
  <si>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</si>
  <si>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</si>
  <si>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</si>
  <si>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</si>
  <si>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</si>
  <si>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</si>
  <si>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</si>
  <si>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</si>
  <si>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</si>
  <si>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</si>
  <si>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</si>
  <si>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</si>
  <si>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</si>
  <si>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</si>
  <si>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</si>
  <si>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</si>
  <si>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</si>
  <si>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</si>
  <si>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</si>
  <si>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</si>
  <si>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</si>
  <si>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</si>
  <si>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</si>
  <si>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</si>
  <si>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</si>
  <si>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</si>
  <si>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</si>
  <si>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</si>
  <si>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</si>
  <si>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</si>
  <si>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</si>
  <si>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</si>
  <si>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</si>
  <si>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</si>
  <si>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</si>
  <si>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</si>
  <si>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</si>
  <si>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</si>
  <si>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</si>
  <si>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</si>
  <si>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</si>
  <si>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</si>
  <si>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</si>
  <si>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</si>
  <si>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</si>
  <si>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</si>
  <si>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</si>
  <si>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</si>
  <si>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</si>
  <si>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</si>
  <si>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</si>
  <si>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</si>
  <si>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</si>
  <si>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</si>
  <si>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</si>
  <si>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</si>
  <si>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</si>
  <si>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</si>
  <si>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</si>
  <si>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</si>
  <si>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</si>
  <si>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</si>
  <si>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</si>
  <si>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</si>
  <si>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</si>
  <si>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</si>
  <si>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</si>
  <si>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</si>
  <si>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</si>
  <si>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</si>
  <si>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</si>
  <si>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</si>
  <si>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</si>
  <si>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</si>
  <si>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</si>
  <si>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</si>
  <si>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</si>
  <si>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</si>
  <si>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</si>
  <si>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</si>
  <si>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</si>
  <si>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</si>
  <si>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</si>
  <si>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</si>
  <si>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</si>
  <si>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</si>
  <si>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</si>
  <si>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</si>
  <si>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</si>
  <si>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</si>
  <si>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</si>
  <si>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</si>
  <si>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</si>
  <si>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</si>
  <si>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</si>
  <si>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</si>
  <si>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</si>
  <si>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</si>
  <si>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</si>
  <si>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</si>
  <si>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</si>
  <si>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</si>
  <si>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</si>
  <si>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</si>
  <si>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</si>
  <si>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</si>
  <si>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</si>
  <si>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</si>
  <si>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</si>
  <si>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</si>
  <si>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</si>
  <si>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</si>
  <si>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</si>
  <si>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</si>
  <si>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</si>
  <si>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</si>
  <si>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</si>
  <si>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</si>
  <si>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</si>
  <si>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</si>
  <si>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</si>
  <si>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</si>
  <si>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</si>
  <si>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</si>
  <si>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</si>
  <si>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</si>
  <si>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</si>
  <si>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</si>
  <si>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</si>
  <si>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</si>
  <si>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</si>
  <si>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</si>
  <si>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</si>
  <si>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</si>
  <si>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</si>
  <si>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</si>
  <si>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</si>
  <si>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</si>
  <si>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</si>
  <si>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</si>
  <si>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</si>
  <si>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</si>
  <si>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</si>
  <si>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</si>
  <si>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</si>
  <si>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</si>
  <si>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</si>
  <si>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</si>
  <si>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</si>
  <si>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</si>
  <si>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</si>
  <si>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</si>
  <si>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</si>
  <si>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</si>
  <si>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</si>
  <si>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</si>
  <si>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</si>
  <si>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</si>
  <si>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</si>
  <si>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</si>
  <si>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</si>
  <si>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</si>
  <si>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</si>
  <si>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</si>
  <si>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</si>
  <si>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</si>
  <si>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</si>
  <si>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</si>
  <si>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</si>
  <si>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</si>
  <si>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</si>
  <si>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</si>
  <si>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</si>
  <si>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</si>
  <si>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</si>
  <si>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</si>
  <si>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</si>
  <si>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</si>
  <si>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</si>
  <si>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</si>
  <si>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</si>
  <si>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</si>
  <si>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</si>
  <si>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</si>
  <si>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</si>
  <si>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</si>
  <si>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</si>
  <si>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</si>
  <si>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</si>
  <si>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</si>
  <si>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</si>
  <si>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</si>
  <si>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</si>
  <si>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</si>
  <si>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</si>
  <si>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</si>
  <si>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</si>
  <si>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</si>
  <si>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</si>
  <si>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</si>
  <si>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</si>
  <si>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</si>
  <si>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</si>
  <si>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</si>
  <si>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</si>
  <si>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</si>
  <si>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</si>
  <si>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</si>
  <si>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</si>
  <si>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</si>
  <si>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</si>
  <si>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</si>
  <si>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</si>
  <si>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</si>
  <si>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</si>
  <si>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</si>
  <si>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</si>
  <si>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</si>
  <si>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</si>
  <si>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</si>
  <si>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</si>
  <si>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</si>
  <si>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</si>
  <si>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</si>
  <si>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</si>
  <si>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</si>
  <si>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</si>
  <si>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</si>
  <si>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</si>
  <si>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</si>
  <si>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</si>
  <si>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</si>
  <si>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</si>
  <si>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</si>
  <si>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</si>
  <si>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</si>
  <si>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</si>
  <si>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</si>
  <si>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</si>
  <si>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</si>
  <si>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</si>
  <si>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</si>
  <si>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</si>
  <si>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</si>
  <si>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</si>
  <si>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</si>
  <si>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</si>
  <si>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</si>
  <si>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</si>
  <si>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</si>
  <si>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</si>
  <si>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</si>
  <si>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</si>
  <si>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</si>
  <si>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</si>
  <si>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</si>
  <si>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</si>
  <si>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</si>
  <si>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</si>
  <si>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</si>
  <si>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</si>
  <si>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</si>
  <si>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</si>
  <si>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</si>
  <si>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</si>
  <si>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</si>
  <si>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</si>
  <si>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</si>
  <si>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</si>
  <si>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</si>
  <si>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</si>
  <si>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</si>
  <si>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</si>
  <si>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</si>
  <si>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</si>
  <si>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</si>
  <si>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</si>
  <si>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</si>
  <si>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</si>
  <si>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</si>
  <si>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</si>
  <si>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</si>
  <si>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</si>
  <si>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</si>
  <si>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</si>
  <si>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</si>
  <si>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</si>
  <si>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</si>
  <si>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</si>
  <si>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</si>
  <si>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</si>
  <si>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</si>
  <si>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</si>
  <si>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</si>
  <si>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</si>
  <si>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</si>
  <si>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</si>
  <si>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</si>
  <si>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</si>
  <si>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</si>
  <si>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</si>
  <si>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</si>
  <si>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</si>
  <si>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</si>
  <si>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</si>
  <si>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</si>
  <si>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</si>
  <si>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</si>
  <si>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</si>
  <si>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</si>
  <si>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</si>
  <si>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</si>
  <si>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</si>
  <si>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</si>
  <si>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</si>
  <si>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</si>
  <si>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</si>
  <si>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</si>
  <si>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</si>
  <si>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</si>
  <si>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</si>
  <si>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</si>
  <si>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</si>
  <si>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</si>
  <si>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</si>
  <si>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</si>
  <si>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</si>
  <si>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</si>
  <si>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</si>
  <si>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</si>
  <si>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</si>
  <si>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</si>
  <si>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</si>
  <si>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</si>
  <si>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</si>
  <si>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</si>
  <si>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</si>
  <si>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</si>
  <si>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</si>
  <si>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</si>
  <si>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</si>
  <si>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</si>
  <si>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</si>
  <si>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</si>
  <si>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</si>
  <si>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</si>
  <si>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</si>
  <si>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</si>
  <si>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</si>
  <si>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</si>
  <si>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</si>
  <si>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</si>
  <si>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</si>
  <si>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</si>
  <si>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</si>
  <si>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</si>
  <si>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</si>
  <si>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</si>
  <si>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</si>
  <si>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</si>
  <si>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</si>
  <si>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</si>
  <si>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</si>
  <si>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</si>
  <si>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</si>
  <si>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</si>
  <si>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</si>
  <si>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</si>
  <si>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</si>
  <si>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</si>
  <si>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</si>
  <si>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</si>
  <si>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</si>
  <si>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</si>
  <si>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</si>
  <si>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</si>
  <si>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</si>
  <si>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</si>
  <si>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</si>
  <si>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</si>
  <si>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</si>
  <si>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</si>
  <si>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</si>
  <si>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</si>
  <si>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</si>
  <si>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</si>
  <si>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</si>
  <si>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</si>
  <si>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</si>
  <si>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</si>
  <si>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</si>
  <si>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</si>
  <si>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</si>
  <si>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</si>
  <si>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</si>
  <si>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</si>
  <si>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</si>
  <si>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</si>
  <si>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</si>
  <si>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</si>
  <si>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</si>
  <si>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</si>
  <si>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</si>
  <si>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</si>
  <si>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</si>
  <si>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</si>
  <si>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</si>
  <si>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</si>
  <si>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</si>
  <si>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</si>
  <si>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</si>
  <si>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</si>
  <si>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</si>
  <si>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</si>
  <si>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</si>
  <si>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</si>
  <si>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</si>
  <si>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</si>
  <si>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</si>
  <si>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</si>
  <si>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</si>
  <si>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</si>
  <si>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</si>
  <si>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</si>
  <si>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</si>
  <si>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</si>
  <si>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</si>
  <si>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</si>
  <si>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</si>
  <si>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</si>
  <si>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</si>
  <si>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</si>
  <si>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</si>
  <si>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</si>
  <si>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</si>
  <si>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</si>
  <si>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</si>
  <si>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</si>
  <si>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</si>
  <si>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</si>
  <si>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</si>
  <si>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</si>
  <si>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</si>
  <si>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</si>
  <si>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</si>
  <si>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</si>
  <si>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</si>
  <si>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</si>
  <si>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</si>
  <si>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</si>
  <si>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</si>
  <si>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</si>
  <si>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</si>
  <si>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</si>
  <si>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</si>
  <si>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</si>
  <si>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</si>
  <si>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</si>
  <si>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</si>
  <si>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</si>
  <si>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</si>
  <si>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</si>
  <si>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</si>
  <si>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</si>
  <si>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</si>
  <si>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</si>
  <si>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</si>
  <si>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</si>
  <si>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</si>
  <si>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</si>
  <si>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</si>
  <si>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</si>
  <si>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</si>
  <si>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</si>
  <si>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</si>
  <si>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</si>
  <si>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</si>
  <si>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</si>
  <si>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</si>
  <si>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</si>
  <si>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</si>
  <si>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</si>
  <si>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</si>
  <si>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</si>
  <si>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</si>
  <si>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</si>
  <si>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</si>
  <si>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</si>
  <si>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</si>
  <si>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</si>
  <si>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</si>
  <si>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</si>
  <si>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</si>
  <si>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</si>
  <si>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</si>
  <si>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</si>
  <si>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</si>
  <si>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</si>
  <si>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</si>
  <si>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</si>
  <si>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</si>
  <si>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</si>
  <si>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</si>
  <si>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</si>
  <si>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</si>
  <si>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</si>
  <si>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</si>
  <si>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</si>
  <si>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</si>
  <si>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</si>
  <si>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</si>
  <si>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</si>
  <si>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</si>
  <si>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</si>
  <si>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</si>
  <si>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</si>
  <si>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</si>
  <si>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</si>
  <si>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</si>
  <si>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</si>
  <si>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</si>
  <si>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</si>
  <si>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</si>
  <si>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</si>
  <si>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</si>
  <si>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</si>
  <si>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</si>
  <si>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</si>
  <si>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</si>
  <si>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</si>
  <si>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</si>
  <si>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</si>
  <si>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</si>
  <si>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</si>
  <si>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</si>
  <si>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</si>
  <si>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</si>
  <si>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</si>
  <si>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</si>
  <si>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</si>
  <si>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</si>
  <si>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</si>
  <si>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</si>
  <si>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</si>
  <si>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</si>
  <si>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</si>
  <si>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</si>
  <si>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</si>
  <si>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</si>
  <si>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</si>
  <si>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</si>
  <si>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</si>
  <si>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</si>
  <si>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</si>
  <si>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</si>
  <si>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</si>
  <si>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</si>
  <si>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</si>
  <si>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</si>
  <si>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</si>
  <si>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</si>
  <si>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</si>
  <si>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</si>
  <si>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</si>
  <si>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</si>
  <si>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</si>
  <si>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</si>
  <si>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</si>
  <si>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</si>
  <si>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</si>
  <si>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</si>
  <si>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</si>
  <si>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</si>
  <si>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</si>
  <si>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</si>
  <si>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</si>
  <si>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</si>
  <si>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</si>
  <si>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</si>
  <si>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</si>
  <si>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</si>
  <si>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</si>
  <si>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</si>
  <si>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</si>
  <si>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</si>
  <si>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</si>
  <si>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</si>
  <si>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</si>
  <si>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</si>
  <si>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</si>
  <si>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</si>
  <si>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</si>
  <si>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</si>
  <si>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</si>
  <si>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</si>
  <si>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</si>
  <si>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</si>
  <si>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</si>
  <si>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</si>
  <si>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</si>
  <si>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</si>
  <si>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</si>
  <si>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</si>
  <si>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</si>
  <si>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</si>
  <si>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</si>
  <si>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</si>
  <si>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</si>
  <si>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</si>
  <si>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</si>
  <si>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</si>
  <si>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</si>
  <si>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</si>
  <si>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</si>
  <si>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</si>
  <si>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</si>
  <si>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</si>
  <si>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</si>
  <si>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</si>
  <si>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</si>
  <si>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</si>
  <si>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</si>
  <si>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</si>
  <si>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</si>
  <si>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</si>
  <si>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</si>
  <si>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</si>
  <si>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</si>
  <si>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</si>
  <si>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</si>
  <si>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</si>
  <si>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</si>
  <si>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</si>
  <si>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</si>
  <si>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</si>
  <si>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</si>
  <si>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</si>
  <si>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</si>
  <si>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</si>
  <si>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</si>
  <si>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</si>
  <si>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</si>
  <si>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</si>
  <si>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</si>
  <si>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</si>
  <si>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</si>
  <si>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</si>
  <si>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</si>
  <si>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</si>
  <si>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</si>
  <si>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</si>
  <si>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</si>
  <si>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</si>
  <si>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</si>
  <si>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</si>
  <si>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</si>
  <si>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</si>
  <si>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</si>
  <si>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</si>
  <si>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</si>
  <si>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</si>
  <si>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</si>
  <si>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</si>
  <si>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</si>
  <si>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</si>
  <si>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</si>
  <si>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</si>
  <si>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</si>
  <si>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</si>
  <si>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</si>
  <si>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</si>
  <si>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</si>
  <si>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</si>
  <si>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</si>
  <si>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</si>
  <si>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</si>
  <si>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</si>
  <si>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</si>
  <si>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</si>
  <si>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</si>
  <si>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</si>
  <si>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</si>
  <si>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</si>
  <si>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</si>
  <si>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</si>
  <si>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</si>
  <si>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</si>
  <si>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</si>
  <si>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</si>
  <si>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</si>
  <si>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</si>
  <si>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</si>
  <si>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</si>
  <si>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</si>
  <si>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</si>
  <si>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</si>
  <si>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</si>
  <si>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</si>
  <si>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</si>
  <si>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</si>
  <si>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</si>
  <si>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</si>
  <si>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</si>
  <si>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</si>
  <si>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</si>
  <si>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</si>
  <si>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</si>
  <si>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</si>
  <si>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</si>
  <si>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</si>
  <si>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</si>
  <si>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</si>
  <si>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</si>
  <si>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</si>
  <si>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</si>
  <si>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</si>
  <si>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</si>
  <si>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</si>
  <si>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</si>
  <si>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</si>
  <si>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</si>
  <si>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</si>
  <si>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</si>
  <si>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</si>
  <si>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</si>
  <si>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</si>
  <si>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</si>
  <si>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</si>
  <si>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</si>
  <si>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</si>
  <si>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</si>
  <si>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</si>
  <si>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</si>
  <si>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</si>
  <si>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</si>
  <si>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</si>
  <si>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</si>
  <si>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</si>
  <si>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</si>
  <si>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</si>
  <si>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</si>
  <si>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</si>
  <si>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</si>
  <si>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</si>
  <si>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</si>
  <si>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</si>
  <si>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</si>
  <si>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</si>
  <si>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</si>
  <si>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</si>
  <si>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</si>
  <si>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</si>
  <si>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</si>
  <si>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</si>
  <si>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</si>
  <si>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</si>
  <si>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</si>
  <si>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</si>
  <si>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</si>
  <si>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</si>
  <si>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</si>
  <si>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</si>
  <si>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</si>
  <si>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</si>
  <si>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</si>
  <si>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</si>
  <si>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</si>
  <si>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</si>
  <si>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</si>
  <si>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</si>
  <si>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</si>
  <si>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</si>
  <si>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</si>
  <si>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</si>
  <si>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</si>
  <si>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</si>
  <si>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</si>
  <si>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</si>
  <si>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</si>
  <si>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</si>
  <si>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</si>
  <si>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</si>
  <si>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</si>
  <si>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</si>
  <si>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</si>
  <si>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</si>
  <si>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</si>
  <si>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</si>
  <si>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</si>
  <si>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</si>
  <si>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</si>
  <si>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</si>
  <si>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</si>
  <si>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</si>
  <si>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</si>
  <si>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</si>
  <si>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</si>
  <si>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</si>
  <si>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</si>
  <si>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</si>
  <si>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</si>
  <si>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</si>
  <si>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</si>
  <si>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</si>
  <si>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</si>
  <si>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</si>
  <si>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</si>
  <si>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</si>
  <si>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</si>
  <si>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</si>
  <si>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</si>
  <si>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</si>
  <si>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</si>
  <si>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</si>
  <si>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</si>
  <si>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</si>
  <si>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</si>
  <si>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</si>
  <si>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</si>
  <si>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</si>
  <si>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</si>
  <si>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</si>
  <si>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</si>
  <si>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</si>
  <si>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</si>
  <si>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</si>
  <si>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</si>
  <si>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</si>
  <si>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</si>
  <si>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</si>
  <si>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</si>
  <si>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</si>
  <si>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</si>
  <si>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</si>
  <si>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</si>
  <si>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</si>
  <si>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</si>
  <si>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</si>
  <si>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</si>
  <si>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</si>
  <si>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</si>
  <si>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</si>
  <si>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</si>
  <si>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</si>
  <si>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</si>
  <si>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</si>
  <si>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</si>
  <si>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</si>
  <si>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</si>
  <si>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</si>
  <si>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</si>
  <si>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</si>
  <si>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</si>
  <si>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</si>
  <si>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</si>
  <si>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</si>
  <si>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</si>
  <si>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</si>
  <si>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</si>
  <si>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</si>
  <si>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</si>
  <si>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</si>
  <si>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</si>
  <si>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</si>
  <si>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</si>
  <si>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</si>
  <si>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</si>
  <si>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</si>
  <si>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</si>
  <si>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</si>
  <si>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</si>
  <si>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</si>
  <si>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</si>
  <si>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</si>
  <si>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</si>
  <si>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</si>
  <si>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</si>
  <si>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</si>
  <si>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</si>
  <si>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</si>
  <si>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</si>
  <si>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</si>
  <si>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</si>
  <si>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</si>
  <si>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</si>
  <si>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</si>
  <si>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</si>
  <si>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</si>
  <si>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</si>
  <si>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</si>
  <si>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</si>
  <si>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</si>
  <si>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</si>
  <si>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</si>
  <si>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</si>
  <si>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</si>
  <si>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</si>
  <si>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</si>
  <si>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</si>
  <si>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</si>
  <si>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</si>
  <si>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</si>
  <si>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</si>
  <si>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</si>
  <si>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</si>
  <si>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</si>
  <si>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</si>
  <si>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</si>
  <si>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</si>
  <si>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</si>
  <si>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</si>
  <si>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</si>
  <si>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</si>
  <si>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</si>
  <si>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</si>
  <si>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</si>
  <si>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</si>
  <si>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</si>
  <si>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</si>
  <si>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</si>
  <si>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</si>
  <si>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</si>
  <si>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</si>
  <si>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</si>
  <si>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</si>
  <si>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</si>
  <si>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</si>
  <si>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</si>
  <si>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</si>
  <si>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</si>
  <si>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</si>
  <si>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</si>
  <si>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</si>
  <si>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</si>
  <si>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</si>
  <si>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</si>
  <si>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</si>
  <si>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</si>
  <si>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</si>
  <si>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</si>
  <si>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</si>
  <si>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</si>
  <si>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</si>
  <si>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</si>
  <si>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</si>
  <si>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</si>
  <si>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</si>
  <si>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</si>
  <si>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</si>
  <si>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</si>
  <si>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</si>
  <si>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</si>
  <si>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</si>
  <si>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</si>
  <si>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</si>
  <si>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</si>
  <si>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</si>
  <si>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</si>
  <si>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</si>
  <si>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</si>
  <si>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</si>
  <si>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</si>
  <si>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</si>
  <si>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</si>
  <si>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</si>
  <si>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</si>
  <si>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</si>
  <si>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</si>
  <si>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</si>
  <si>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</si>
  <si>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</si>
  <si>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</si>
  <si>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</si>
  <si>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</si>
  <si>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</si>
  <si>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</si>
  <si>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</si>
  <si>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</si>
  <si>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</si>
  <si>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</si>
  <si>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</si>
  <si>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</si>
  <si>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</si>
  <si>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</si>
  <si>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</si>
  <si>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</si>
  <si>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</si>
  <si>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</si>
  <si>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</si>
  <si>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</si>
  <si>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</si>
  <si>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</si>
  <si>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</si>
  <si>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</si>
  <si>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</si>
  <si>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</si>
  <si>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</si>
  <si>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</si>
  <si>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</si>
  <si>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</si>
  <si>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</si>
  <si>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</si>
  <si>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</si>
  <si>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</si>
  <si>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</si>
  <si>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</si>
  <si>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</si>
  <si>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</si>
  <si>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</si>
  <si>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</si>
  <si>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</si>
  <si>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</si>
  <si>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</si>
  <si>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</si>
  <si>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</si>
  <si>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</si>
  <si>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</si>
  <si>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</si>
  <si>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</si>
  <si>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</si>
  <si>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</si>
  <si>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</si>
  <si>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</si>
  <si>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</si>
  <si>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</si>
  <si>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</si>
  <si>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</si>
  <si>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</si>
  <si>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</si>
  <si>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</si>
  <si>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</si>
  <si>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</si>
  <si>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</si>
  <si>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</si>
  <si>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</si>
  <si>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</si>
  <si>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</si>
  <si>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</si>
  <si>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</si>
  <si>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</si>
  <si>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</si>
  <si>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</si>
  <si>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</si>
  <si>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</si>
  <si>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</si>
  <si>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</si>
  <si>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</si>
  <si>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</si>
  <si>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</si>
  <si>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</si>
  <si>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</si>
  <si>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</si>
  <si>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</si>
  <si>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</si>
  <si>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</si>
  <si>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</si>
  <si>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</si>
  <si>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</si>
  <si>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</si>
  <si>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</si>
  <si>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</si>
  <si>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</si>
  <si>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</si>
  <si>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</si>
  <si>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</si>
  <si>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</si>
  <si>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</si>
  <si>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</si>
  <si>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</si>
  <si>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</si>
  <si>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</si>
  <si>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</si>
  <si>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</si>
  <si>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</si>
  <si>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</si>
  <si>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</si>
  <si>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</si>
  <si>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</si>
  <si>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</si>
  <si>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</si>
  <si>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</si>
  <si>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</si>
  <si>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</si>
  <si>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</si>
  <si>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</si>
  <si>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</si>
  <si>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</si>
  <si>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</si>
  <si>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</si>
  <si>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</si>
  <si>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</si>
  <si>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</si>
  <si>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</si>
  <si>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</si>
  <si>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</si>
  <si>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</si>
  <si>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</si>
  <si>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</si>
  <si>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</si>
  <si>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</si>
  <si>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</si>
  <si>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</si>
  <si>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</si>
  <si>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</si>
  <si>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</si>
  <si>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</si>
  <si>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</si>
  <si>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</si>
  <si>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</si>
  <si>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</si>
  <si>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</si>
  <si>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</si>
  <si>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</si>
  <si>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</si>
  <si>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</si>
  <si>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</si>
  <si>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</si>
  <si>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</si>
  <si>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</si>
  <si>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</si>
  <si>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</si>
  <si>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</si>
  <si>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</si>
  <si>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</si>
  <si>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</si>
  <si>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</si>
  <si>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</si>
  <si>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</si>
  <si>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</si>
  <si>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</si>
  <si>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</si>
  <si>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</si>
  <si>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</si>
  <si>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</si>
  <si>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</si>
  <si>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</si>
  <si>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</si>
  <si>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</si>
  <si>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</si>
  <si>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</si>
  <si>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</si>
  <si>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</si>
  <si>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</si>
  <si>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</si>
  <si>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</si>
  <si>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</si>
  <si>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</si>
  <si>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</si>
  <si>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</si>
  <si>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</si>
  <si>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</si>
  <si>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</si>
  <si>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</si>
  <si>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</si>
  <si>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</si>
  <si>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</si>
  <si>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</si>
  <si>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</si>
  <si>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</si>
  <si>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</si>
  <si>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</si>
  <si>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</si>
  <si>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</si>
  <si>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</si>
  <si>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</si>
  <si>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</si>
  <si>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</si>
  <si>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</si>
  <si>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</si>
  <si>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</si>
  <si>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</si>
  <si>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</si>
  <si>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</si>
  <si>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</si>
  <si>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</si>
  <si>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</si>
  <si>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</si>
  <si>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</si>
  <si>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</si>
  <si>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</si>
  <si>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</si>
  <si>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</si>
  <si>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</si>
  <si>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</si>
  <si>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</si>
  <si>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</si>
  <si>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</si>
  <si>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</si>
  <si>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</si>
  <si>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</si>
  <si>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</si>
  <si>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</si>
  <si>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</si>
  <si>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</si>
  <si>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</si>
  <si>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</si>
  <si>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</si>
  <si>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</si>
  <si>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</si>
  <si>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</si>
  <si>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</si>
  <si>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</si>
  <si>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</si>
  <si>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</si>
  <si>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</si>
  <si>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</si>
  <si>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</si>
  <si>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</si>
  <si>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</si>
  <si>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</si>
  <si>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</si>
  <si>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</si>
  <si>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</si>
  <si>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</si>
  <si>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</si>
  <si>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</si>
  <si>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</si>
  <si>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</si>
  <si>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</si>
  <si>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</si>
  <si>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</si>
  <si>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</si>
  <si>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</si>
  <si>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</si>
  <si>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</si>
  <si>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</si>
  <si>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</si>
  <si>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</si>
  <si>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</si>
  <si>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</si>
  <si>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</si>
  <si>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</si>
  <si>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</si>
  <si>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</si>
  <si>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</si>
  <si>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</si>
  <si>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</si>
  <si>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</si>
  <si>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</si>
  <si>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</si>
  <si>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</si>
  <si>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</si>
  <si>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</si>
  <si>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</si>
  <si>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</si>
  <si>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</si>
  <si>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</si>
  <si>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</si>
  <si>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</si>
  <si>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</si>
  <si>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</si>
  <si>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</si>
  <si>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</si>
  <si>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</si>
  <si>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</si>
  <si>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</si>
  <si>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</si>
  <si>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</si>
  <si>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</si>
  <si>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</si>
  <si>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</si>
  <si>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</si>
  <si>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</si>
  <si>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</si>
  <si>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</si>
  <si>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</si>
  <si>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</si>
  <si>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</si>
  <si>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</si>
  <si>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</si>
  <si>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</si>
  <si>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</si>
  <si>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</si>
  <si>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</si>
  <si>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</si>
  <si>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</si>
  <si>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</si>
  <si>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</si>
  <si>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</si>
  <si>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</si>
  <si>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</si>
  <si>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</si>
  <si>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</si>
  <si>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</si>
  <si>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</si>
  <si>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</si>
  <si>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</si>
  <si>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</si>
  <si>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</si>
  <si>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</si>
  <si>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</si>
  <si>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</si>
  <si>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</si>
  <si>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</si>
  <si>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</si>
  <si>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</si>
  <si>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</si>
  <si>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</si>
  <si>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</si>
  <si>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</si>
  <si>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</si>
  <si>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</si>
  <si>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</si>
  <si>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</si>
  <si>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</si>
  <si>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</si>
  <si>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</si>
  <si>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</si>
  <si>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</si>
  <si>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</si>
  <si>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</si>
  <si>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</si>
  <si>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</si>
  <si>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</si>
  <si>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</si>
  <si>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</si>
  <si>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</si>
  <si>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</si>
  <si>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</si>
  <si>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</si>
  <si>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</si>
  <si>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</si>
  <si>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</si>
  <si>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</si>
  <si>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</si>
  <si>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</si>
  <si>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</si>
  <si>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</si>
  <si>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</si>
  <si>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</si>
  <si>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</si>
  <si>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</si>
  <si>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</si>
  <si>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</si>
  <si>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</si>
  <si>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</si>
  <si>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</si>
  <si>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</si>
  <si>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</si>
  <si>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</si>
  <si>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</si>
  <si>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</si>
  <si>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</si>
  <si>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</si>
  <si>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</si>
  <si>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</si>
  <si>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</si>
  <si>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</si>
  <si>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</si>
  <si>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</si>
  <si>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</si>
  <si>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</si>
  <si>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</si>
  <si>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</si>
  <si>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</si>
  <si>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</si>
  <si>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</si>
  <si>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</si>
  <si>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</si>
  <si>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</si>
  <si>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</si>
  <si>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</si>
  <si>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</si>
  <si>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</si>
  <si>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</si>
  <si>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</si>
  <si>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</si>
  <si>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</si>
  <si>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</si>
  <si>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</si>
  <si>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</si>
  <si>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</si>
  <si>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</si>
  <si>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</si>
  <si>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</si>
  <si>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</si>
  <si>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</si>
  <si>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</si>
  <si>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</si>
  <si>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</si>
  <si>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</si>
  <si>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</si>
  <si>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</si>
  <si>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</si>
  <si>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</si>
  <si>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</si>
  <si>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</si>
  <si>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</si>
  <si>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</si>
  <si>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</si>
  <si>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</si>
  <si>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</si>
  <si>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</si>
  <si>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</si>
  <si>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</si>
  <si>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</si>
  <si>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</si>
  <si>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</si>
  <si>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</si>
  <si>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</si>
  <si>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</si>
  <si>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</si>
  <si>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</si>
  <si>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</si>
  <si>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</si>
  <si>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</si>
  <si>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</si>
  <si>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</si>
  <si>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</si>
  <si>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</si>
  <si>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</si>
  <si>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</si>
  <si>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</si>
  <si>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</si>
  <si>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</si>
  <si>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</si>
  <si>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</si>
  <si>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</si>
  <si>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</si>
  <si>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</si>
  <si>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</si>
  <si>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</si>
  <si>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</si>
  <si>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</si>
  <si>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</si>
  <si>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</si>
  <si>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</si>
  <si>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</si>
  <si>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</si>
  <si>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</si>
  <si>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</si>
  <si>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</si>
  <si>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</si>
  <si>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</si>
  <si>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</si>
  <si>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</si>
  <si>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</si>
  <si>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</si>
  <si>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</si>
  <si>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</si>
  <si>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</si>
  <si>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</si>
  <si>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</si>
  <si>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</si>
  <si>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</si>
  <si>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</si>
  <si>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</si>
  <si>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</si>
  <si>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</si>
  <si>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</si>
  <si>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</si>
  <si>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</si>
  <si>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</si>
  <si>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</si>
  <si>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</si>
  <si>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</si>
  <si>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</si>
  <si>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</si>
  <si>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</si>
  <si>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</si>
  <si>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</si>
  <si>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</si>
  <si>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</si>
  <si>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</si>
  <si>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</si>
  <si>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</si>
  <si>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</si>
  <si>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</si>
  <si>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</si>
  <si>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</si>
  <si>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</si>
  <si>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</si>
  <si>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</si>
  <si>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</si>
  <si>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</si>
  <si>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</si>
  <si>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</si>
  <si>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</si>
  <si>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</si>
  <si>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</si>
  <si>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</si>
  <si>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</si>
  <si>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</si>
  <si>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</si>
  <si>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</si>
  <si>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</si>
  <si>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</si>
  <si>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</si>
  <si>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</si>
  <si>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</si>
  <si>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</si>
  <si>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</si>
  <si>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</si>
  <si>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</si>
  <si>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</si>
  <si>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</si>
  <si>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</si>
  <si>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</si>
  <si>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</si>
  <si>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</si>
  <si>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</si>
  <si>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</si>
  <si>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</si>
  <si>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</si>
  <si>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</si>
  <si>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</si>
  <si>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</si>
  <si>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</si>
  <si>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</si>
  <si>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</si>
  <si>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</si>
  <si>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</si>
  <si>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</si>
  <si>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</si>
  <si>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</si>
  <si>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</si>
  <si>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</si>
  <si>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</si>
  <si>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</si>
  <si>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</si>
  <si>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</si>
  <si>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</si>
  <si>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</si>
  <si>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</si>
  <si>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</si>
  <si>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</si>
  <si>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</si>
  <si>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</si>
  <si>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</si>
  <si>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</si>
  <si>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</si>
  <si>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</si>
  <si>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</si>
  <si>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</si>
  <si>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</si>
  <si>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</si>
  <si>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</si>
  <si>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</si>
  <si>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</si>
  <si>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</si>
  <si>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</si>
  <si>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</si>
  <si>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</si>
  <si>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</si>
  <si>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</si>
  <si>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</si>
  <si>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</si>
  <si>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</si>
  <si>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</si>
  <si>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</si>
  <si>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</si>
  <si>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</si>
  <si>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</si>
  <si>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</si>
  <si>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</si>
  <si>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</si>
  <si>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</si>
  <si>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</si>
  <si>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</si>
  <si>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</si>
  <si>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</si>
  <si>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</si>
  <si>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</si>
  <si>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</si>
  <si>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</si>
  <si>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</si>
  <si>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</si>
  <si>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</si>
  <si>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</si>
  <si>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</si>
  <si>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</si>
  <si>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</si>
  <si>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</si>
  <si>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</si>
  <si>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</si>
  <si>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</si>
  <si>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</si>
  <si>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</si>
  <si>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</si>
  <si>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</si>
  <si>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</si>
  <si>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</si>
  <si>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</si>
  <si>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</si>
  <si>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</si>
  <si>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</si>
  <si>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</si>
  <si>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</si>
  <si>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</si>
  <si>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</si>
  <si>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</si>
  <si>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</si>
  <si>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</si>
  <si>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</si>
  <si>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</si>
  <si>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</si>
  <si>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</si>
  <si>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</si>
  <si>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</si>
  <si>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</si>
  <si>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</si>
  <si>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</si>
  <si>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</si>
  <si>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</si>
  <si>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</si>
  <si>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</si>
  <si>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</si>
  <si>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</si>
  <si>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</si>
  <si>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</si>
  <si>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</si>
  <si>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</si>
  <si>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</si>
  <si>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</si>
  <si>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</si>
  <si>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</si>
  <si>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</si>
  <si>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</si>
  <si>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</si>
  <si>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</si>
  <si>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</si>
  <si>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</si>
  <si>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</si>
  <si>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</si>
  <si>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</si>
  <si>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</si>
  <si>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</si>
  <si>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</si>
  <si>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</si>
  <si>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</si>
  <si>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</si>
  <si>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</si>
  <si>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</si>
  <si>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</si>
  <si>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</si>
  <si>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</si>
  <si>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</si>
  <si>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</si>
  <si>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</si>
  <si>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</si>
  <si>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</si>
  <si>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</si>
  <si>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</si>
  <si>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</si>
  <si>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</si>
  <si>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</si>
  <si>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</si>
  <si>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</si>
  <si>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</si>
  <si>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</si>
  <si>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</si>
  <si>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</si>
  <si>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</si>
  <si>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</si>
  <si>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</si>
  <si>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</si>
  <si>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</si>
  <si>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</si>
  <si>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</si>
  <si>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</si>
  <si>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</si>
  <si>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</si>
  <si>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</si>
  <si>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</si>
  <si>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</si>
  <si>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</si>
  <si>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</si>
  <si>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</si>
  <si>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</si>
  <si>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</si>
  <si>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</si>
  <si>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</si>
  <si>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</si>
  <si>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</si>
  <si>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</si>
  <si>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</si>
  <si>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</si>
  <si>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</si>
  <si>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</si>
  <si>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</si>
  <si>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</si>
  <si>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</si>
  <si>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</si>
  <si>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</si>
  <si>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</si>
  <si>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</si>
  <si>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</si>
  <si>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</si>
  <si>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</si>
  <si>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</si>
  <si>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</si>
  <si>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</si>
  <si>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</si>
  <si>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</si>
  <si>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</si>
  <si>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</si>
  <si>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</si>
  <si>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</si>
  <si>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</si>
  <si>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</si>
  <si>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</si>
  <si>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</si>
  <si>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</si>
  <si>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</si>
  <si>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</si>
  <si>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</si>
  <si>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</si>
  <si>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</si>
  <si>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</si>
  <si>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</si>
  <si>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</si>
  <si>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</si>
  <si>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</si>
  <si>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</si>
  <si>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</si>
  <si>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</si>
  <si>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</si>
  <si>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</si>
  <si>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</si>
  <si>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</si>
  <si>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</si>
  <si>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</si>
  <si>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</si>
  <si>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</si>
  <si>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</si>
  <si>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</si>
  <si>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</si>
  <si>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</si>
  <si>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</si>
  <si>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</si>
  <si>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</si>
  <si>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</si>
  <si>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</si>
  <si>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</si>
  <si>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</si>
  <si>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</si>
  <si>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</si>
  <si>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</si>
  <si>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</si>
  <si>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</si>
  <si>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</si>
  <si>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</si>
  <si>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</si>
  <si>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</si>
  <si>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</si>
  <si>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</si>
  <si>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</si>
  <si>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</si>
  <si>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</si>
  <si>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</si>
  <si>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</si>
  <si>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</si>
  <si>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</si>
  <si>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</si>
  <si>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</si>
  <si>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</si>
  <si>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</si>
  <si>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</si>
  <si>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</si>
  <si>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</si>
  <si>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</si>
  <si>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</si>
  <si>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</si>
  <si>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</si>
  <si>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</si>
  <si>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</si>
  <si>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</si>
  <si>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</si>
  <si>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</si>
  <si>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</si>
  <si>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</si>
  <si>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</si>
  <si>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</si>
  <si>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</si>
  <si>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</si>
  <si>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</si>
  <si>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</si>
  <si>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</si>
  <si>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</si>
  <si>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</si>
  <si>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</si>
  <si>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</si>
  <si>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</si>
  <si>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</si>
  <si>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</si>
  <si>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</si>
  <si>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</si>
  <si>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</si>
  <si>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</si>
  <si>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</si>
  <si>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</si>
  <si>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</si>
  <si>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</si>
  <si>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</si>
  <si>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</si>
  <si>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</si>
  <si>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</si>
  <si>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</si>
  <si>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</si>
  <si>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</si>
  <si>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</si>
  <si>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</si>
  <si>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</si>
  <si>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</si>
  <si>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</si>
  <si>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</si>
  <si>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</si>
  <si>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</si>
  <si>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</si>
  <si>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</si>
  <si>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</si>
  <si>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</si>
  <si>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</si>
  <si>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</si>
  <si>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</si>
  <si>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</si>
  <si>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</si>
  <si>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</si>
  <si>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</si>
  <si>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</si>
  <si>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</si>
  <si>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</si>
  <si>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</si>
  <si>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</si>
  <si>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</si>
  <si>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</si>
  <si>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</si>
  <si>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</si>
  <si>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</si>
  <si>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</si>
  <si>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</si>
  <si>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</si>
  <si>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</si>
  <si>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</si>
  <si>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</si>
  <si>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</si>
  <si>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</si>
  <si>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</si>
  <si>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</si>
  <si>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</si>
  <si>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</si>
  <si>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</si>
  <si>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</si>
  <si>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</si>
  <si>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</si>
  <si>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</si>
  <si>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</si>
  <si>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</si>
  <si>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</si>
  <si>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</si>
  <si>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</si>
  <si>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</si>
  <si>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</si>
  <si>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</si>
  <si>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</si>
  <si>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</si>
  <si>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</si>
  <si>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</si>
  <si>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</si>
  <si>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</si>
  <si>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</si>
  <si>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</si>
  <si>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</si>
  <si>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</si>
  <si>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</si>
  <si>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</si>
  <si>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</si>
  <si>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</si>
  <si>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</si>
  <si>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</si>
  <si>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</si>
  <si>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</si>
  <si>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</si>
  <si>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</si>
  <si>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</si>
  <si>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</si>
  <si>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</si>
  <si>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</si>
  <si>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</si>
  <si>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</si>
  <si>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</si>
  <si>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</si>
  <si>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</si>
  <si>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</si>
  <si>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</si>
  <si>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</si>
  <si>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</si>
  <si>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</si>
  <si>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</si>
  <si>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</si>
  <si>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</si>
  <si>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</si>
  <si>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</si>
  <si>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</si>
  <si>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</si>
  <si>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</si>
  <si>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</si>
  <si>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</si>
  <si>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</si>
  <si>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</si>
  <si>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</si>
  <si>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</si>
  <si>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</si>
  <si>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</si>
  <si>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</si>
  <si>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</si>
  <si>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</si>
  <si>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</si>
  <si>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</si>
  <si>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</si>
  <si>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</si>
  <si>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</si>
  <si>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</si>
  <si>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</si>
  <si>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</si>
  <si>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</si>
  <si>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</si>
  <si>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</si>
  <si>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</si>
  <si>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</si>
  <si>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</si>
  <si>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</si>
  <si>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</si>
  <si>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</si>
  <si>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</si>
  <si>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</si>
  <si>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</si>
  <si>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</si>
  <si>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</si>
  <si>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</si>
  <si>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</si>
  <si>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</si>
  <si>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</si>
  <si>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</si>
  <si>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</si>
  <si>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</si>
  <si>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</si>
  <si>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</si>
  <si>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</si>
  <si>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</si>
  <si>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</si>
  <si>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</si>
  <si>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</si>
  <si>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</si>
  <si>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</si>
  <si>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</si>
  <si>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</si>
  <si>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</si>
  <si>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</si>
  <si>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</si>
  <si>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</si>
  <si>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</si>
  <si>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</si>
  <si>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</si>
  <si>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</si>
  <si>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</si>
  <si>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</si>
  <si>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</si>
  <si>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</si>
  <si>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</si>
  <si>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</si>
  <si>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</si>
  <si>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</si>
  <si>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</si>
  <si>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</si>
  <si>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</si>
  <si>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</si>
  <si>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</si>
  <si>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</si>
  <si>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</si>
  <si>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</si>
  <si>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</si>
  <si>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</si>
  <si>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</si>
  <si>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</si>
  <si>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</si>
  <si>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</si>
  <si>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</si>
  <si>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</si>
  <si>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</si>
  <si>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</si>
  <si>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</si>
  <si>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</si>
  <si>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</si>
  <si>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</si>
  <si>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</si>
  <si>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</si>
  <si>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</si>
  <si>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</si>
  <si>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</si>
  <si>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</si>
  <si>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</si>
  <si>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</si>
  <si>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</si>
  <si>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</si>
  <si>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</si>
  <si>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</si>
  <si>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</si>
  <si>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</si>
  <si>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</si>
  <si>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</si>
  <si>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</si>
  <si>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</si>
  <si>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</si>
  <si>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</si>
  <si>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</si>
  <si>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</si>
  <si>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</si>
  <si>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</si>
  <si>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</si>
  <si>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</si>
  <si>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</si>
  <si>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</si>
  <si>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</si>
  <si>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</si>
  <si>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</si>
  <si>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</si>
  <si>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</si>
  <si>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</si>
  <si>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</si>
  <si>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</si>
  <si>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</si>
  <si>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</si>
  <si>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</si>
  <si>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</si>
  <si>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</si>
  <si>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</si>
  <si>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</si>
  <si>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</si>
  <si>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</si>
  <si>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</si>
  <si>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</si>
  <si>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</si>
  <si>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</si>
  <si>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</si>
  <si>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</si>
  <si>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</si>
  <si>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</si>
  <si>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</si>
  <si>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</si>
  <si>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</si>
  <si>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</si>
  <si>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</si>
  <si>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</si>
  <si>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</si>
  <si>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</si>
  <si>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</si>
  <si>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</si>
  <si>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</si>
  <si>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</si>
  <si>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</si>
  <si>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</si>
  <si>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</si>
  <si>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</si>
  <si>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</si>
  <si>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</si>
  <si>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</si>
  <si>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</si>
  <si>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</si>
  <si>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</si>
  <si>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</si>
  <si>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</si>
  <si>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</si>
  <si>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</si>
  <si>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</si>
  <si>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</si>
  <si>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</si>
  <si>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</si>
  <si>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</si>
  <si>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</si>
  <si>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</si>
  <si>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</si>
  <si>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</si>
  <si>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</si>
  <si>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</si>
  <si>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</si>
  <si>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</si>
  <si>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</si>
  <si>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</si>
  <si>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</si>
  <si>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</si>
  <si>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</si>
  <si>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</si>
  <si>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</si>
  <si>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</si>
  <si>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</si>
  <si>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</si>
  <si>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</si>
  <si>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</si>
  <si>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</si>
  <si>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</si>
  <si>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</si>
  <si>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</si>
  <si>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</si>
  <si>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</si>
  <si>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</si>
  <si>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</si>
  <si>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</si>
  <si>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</si>
  <si>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</si>
  <si>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</si>
  <si>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</si>
  <si>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</si>
  <si>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</si>
  <si>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</si>
  <si>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</si>
  <si>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</si>
  <si>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</si>
  <si>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</si>
  <si>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</si>
  <si>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</si>
  <si>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</si>
  <si>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</si>
  <si>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</si>
  <si>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</si>
  <si>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</si>
  <si>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</si>
  <si>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</si>
  <si>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</si>
  <si>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</si>
  <si>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</si>
  <si>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</si>
  <si>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</si>
  <si>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</si>
  <si>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</si>
  <si>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</si>
  <si>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</si>
  <si>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</si>
  <si>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</si>
  <si>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</si>
  <si>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</si>
  <si>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</si>
  <si>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</si>
  <si>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</si>
  <si>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</si>
  <si>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</si>
  <si>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</si>
  <si>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</si>
  <si>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</si>
  <si>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</si>
  <si>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</si>
  <si>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</si>
  <si>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</si>
  <si>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</si>
  <si>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</si>
  <si>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</si>
  <si>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</si>
  <si>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</si>
  <si>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</si>
  <si>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</si>
  <si>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</si>
  <si>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</si>
  <si>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</si>
  <si>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</si>
  <si>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</si>
  <si>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</si>
  <si>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</si>
  <si>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</si>
  <si>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</si>
  <si>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</si>
  <si>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</si>
  <si>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</si>
  <si>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</si>
  <si>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</si>
  <si>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</si>
  <si>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</si>
  <si>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</si>
  <si>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</si>
  <si>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</si>
  <si>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</si>
  <si>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</si>
  <si>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</si>
  <si>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</si>
  <si>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</si>
  <si>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</si>
  <si>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</si>
  <si>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</si>
  <si>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</si>
  <si>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</si>
  <si>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</si>
  <si>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</si>
  <si>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</si>
  <si>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</si>
  <si>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</si>
  <si>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</si>
  <si>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</si>
  <si>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</si>
  <si>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</si>
  <si>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</si>
  <si>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</si>
  <si>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</si>
  <si>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</si>
  <si>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</si>
  <si>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</si>
  <si>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</si>
  <si>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</si>
  <si>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</si>
  <si>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</si>
  <si>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</si>
  <si>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</si>
  <si>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</si>
  <si>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</si>
  <si>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</si>
  <si>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</si>
  <si>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</si>
  <si>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</si>
  <si>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</si>
  <si>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</si>
  <si>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</si>
  <si>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</si>
  <si>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</si>
  <si>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</si>
  <si>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</si>
  <si>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</si>
  <si>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</si>
  <si>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</si>
  <si>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</si>
  <si>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</si>
  <si>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</si>
  <si>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</si>
  <si>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</si>
  <si>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</si>
  <si>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</si>
  <si>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</si>
  <si>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</si>
  <si>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</si>
  <si>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</si>
  <si>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</si>
  <si>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</si>
  <si>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</si>
  <si>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</si>
  <si>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</si>
  <si>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</si>
  <si>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</si>
  <si>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</si>
  <si>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</si>
  <si>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</si>
  <si>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</si>
  <si>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</si>
  <si>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</si>
  <si>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</si>
  <si>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</si>
  <si>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</si>
  <si>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</si>
  <si>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</si>
  <si>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</si>
  <si>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</si>
  <si>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</si>
  <si>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</si>
  <si>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</si>
  <si>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</si>
  <si>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</si>
  <si>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</si>
  <si>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</si>
  <si>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</si>
  <si>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</si>
  <si>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</si>
  <si>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</si>
  <si>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</si>
  <si>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</si>
  <si>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</si>
  <si>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</si>
  <si>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</si>
  <si>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</si>
  <si>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</si>
  <si>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</si>
  <si>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</si>
  <si>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</si>
  <si>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</si>
  <si>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</si>
  <si>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</si>
  <si>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</si>
  <si>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</si>
  <si>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</si>
  <si>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</si>
  <si>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</si>
  <si>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</si>
  <si>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</si>
  <si>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</si>
  <si>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</si>
  <si>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</si>
  <si>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</si>
  <si>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</si>
  <si>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</si>
  <si>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</si>
  <si>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</si>
  <si>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</si>
  <si>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</si>
  <si>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</si>
  <si>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</si>
  <si>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</si>
  <si>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</si>
  <si>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</si>
  <si>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</si>
  <si>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</si>
  <si>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</si>
  <si>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</si>
  <si>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</si>
  <si>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</si>
  <si>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</si>
  <si>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</si>
  <si>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</si>
  <si>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</si>
  <si>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</si>
  <si>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</si>
  <si>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</si>
  <si>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</si>
  <si>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</si>
  <si>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</si>
  <si>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</si>
  <si>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</si>
  <si>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</si>
  <si>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</si>
  <si>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</si>
  <si>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</si>
  <si>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</si>
  <si>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</si>
  <si>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</si>
  <si>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</si>
  <si>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</si>
  <si>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</si>
  <si>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</si>
  <si>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</si>
  <si>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</si>
  <si>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</si>
  <si>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</si>
  <si>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</si>
  <si>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</si>
  <si>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</si>
  <si>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</si>
  <si>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</si>
  <si>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</si>
  <si>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</si>
  <si>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</si>
  <si>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</si>
  <si>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</si>
  <si>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</si>
  <si>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</si>
  <si>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</si>
  <si>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</si>
  <si>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</si>
  <si>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</si>
  <si>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</si>
  <si>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</si>
  <si>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</si>
  <si>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</si>
  <si>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</si>
  <si>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</si>
  <si>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</si>
  <si>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</si>
  <si>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</si>
  <si>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</si>
  <si>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</si>
  <si>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</si>
  <si>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</si>
  <si>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</si>
  <si>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</si>
  <si>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</si>
  <si>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</si>
  <si>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</si>
  <si>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</si>
  <si>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</si>
  <si>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</si>
  <si>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</si>
  <si>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</si>
  <si>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</si>
  <si>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</si>
  <si>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</si>
  <si>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</si>
  <si>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</si>
  <si>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</si>
  <si>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</si>
  <si>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</si>
  <si>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</si>
  <si>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</si>
  <si>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</si>
  <si>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</si>
  <si>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</si>
  <si>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</si>
  <si>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</si>
  <si>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</si>
  <si>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</si>
  <si>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</si>
  <si>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</si>
  <si>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</si>
  <si>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</si>
  <si>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</si>
  <si>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</si>
  <si>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</si>
  <si>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</si>
  <si>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</si>
  <si>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</si>
  <si>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</si>
  <si>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</si>
  <si>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</si>
  <si>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</si>
  <si>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</si>
  <si>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</si>
  <si>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</si>
  <si>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</si>
  <si>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</si>
  <si>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</si>
  <si>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</si>
  <si>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</si>
  <si>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</si>
  <si>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</si>
  <si>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</si>
  <si>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</si>
  <si>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</si>
  <si>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</si>
  <si>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</si>
  <si>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</si>
  <si>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</si>
  <si>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</si>
  <si>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</si>
  <si>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</si>
  <si>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</si>
  <si>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</si>
  <si>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</si>
  <si>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</si>
  <si>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</si>
  <si>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</si>
  <si>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</si>
  <si>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</si>
  <si>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</si>
  <si>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</si>
  <si>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</si>
  <si>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</si>
  <si>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</si>
  <si>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</si>
  <si>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</si>
  <si>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</si>
  <si>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</si>
  <si>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</si>
  <si>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</si>
  <si>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</si>
  <si>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</si>
  <si>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</si>
  <si>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</si>
  <si>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</si>
  <si>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</si>
  <si>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</si>
  <si>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</si>
  <si>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</si>
  <si>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</si>
  <si>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</si>
  <si>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</si>
  <si>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</si>
  <si>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</si>
  <si>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</si>
  <si>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</si>
  <si>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</si>
  <si>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</si>
  <si>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</si>
  <si>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</si>
  <si>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</si>
  <si>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</si>
  <si>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</si>
  <si>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</si>
  <si>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</si>
  <si>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</si>
  <si>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</si>
  <si>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</si>
  <si>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</si>
  <si>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</si>
  <si>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</si>
  <si>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</si>
  <si>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</si>
  <si>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</si>
  <si>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</si>
  <si>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</si>
  <si>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</si>
  <si>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</si>
  <si>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</si>
  <si>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</si>
  <si>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</si>
  <si>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</si>
  <si>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</si>
  <si>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</si>
  <si>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</si>
  <si>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</si>
  <si>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</si>
  <si>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</si>
  <si>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</si>
  <si>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</si>
  <si>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</si>
  <si>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</si>
  <si>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</si>
  <si>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</si>
  <si>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</si>
  <si>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</si>
  <si>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</si>
  <si>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</si>
  <si>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</si>
  <si>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</si>
  <si>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</si>
  <si>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</si>
  <si>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</si>
  <si>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</si>
  <si>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</si>
  <si>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</si>
  <si>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</si>
  <si>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</si>
  <si>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</si>
  <si>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</si>
  <si>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</si>
  <si>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</si>
  <si>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</si>
  <si>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</si>
  <si>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</si>
  <si>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</si>
  <si>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</si>
  <si>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</si>
  <si>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</si>
  <si>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</si>
  <si>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</si>
  <si>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</si>
  <si>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</si>
  <si>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</si>
  <si>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</si>
  <si>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</si>
  <si>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</si>
  <si>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</si>
  <si>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</si>
  <si>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</si>
  <si>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</si>
  <si>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</si>
  <si>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</si>
  <si>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</si>
  <si>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</si>
  <si>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</si>
  <si>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</si>
  <si>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</si>
  <si>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</si>
  <si>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</si>
  <si>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</si>
  <si>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</si>
  <si>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</si>
  <si>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</si>
  <si>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</si>
  <si>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</si>
  <si>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</si>
  <si>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</si>
  <si>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</si>
  <si>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</si>
  <si>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</si>
  <si>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</si>
  <si>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</si>
  <si>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</si>
  <si>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</si>
  <si>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</si>
  <si>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</si>
  <si>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</si>
  <si>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</si>
  <si>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</si>
  <si>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</si>
  <si>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</si>
  <si>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</si>
  <si>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</si>
  <si>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</si>
  <si>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</si>
  <si>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</si>
  <si>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</si>
  <si>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</si>
  <si>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</si>
  <si>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</si>
  <si>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</si>
  <si>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</si>
  <si>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</si>
  <si>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</si>
  <si>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</si>
  <si>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</si>
  <si>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</si>
  <si>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</si>
  <si>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</si>
  <si>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</si>
  <si>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</si>
  <si>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</si>
  <si>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</si>
  <si>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</si>
  <si>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</si>
  <si>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</si>
  <si>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</si>
  <si>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</si>
  <si>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</si>
  <si>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</si>
  <si>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</si>
  <si>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</si>
  <si>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</si>
  <si>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</si>
  <si>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</si>
  <si>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</si>
  <si>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</si>
  <si>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</si>
  <si>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</si>
  <si>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</si>
  <si>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</si>
  <si>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</si>
  <si>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</si>
  <si>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</si>
  <si>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</si>
  <si>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</si>
  <si>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</si>
  <si>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</si>
  <si>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</si>
  <si>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</si>
  <si>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</si>
  <si>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</si>
  <si>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</si>
  <si>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</si>
  <si>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</si>
  <si>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</si>
  <si>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</si>
  <si>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</si>
  <si>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</si>
  <si>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</si>
  <si>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</si>
  <si>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</si>
  <si>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</si>
  <si>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</si>
  <si>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</si>
  <si>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</si>
  <si>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</si>
  <si>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</si>
  <si>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</si>
  <si>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</si>
  <si>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</si>
  <si>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</si>
  <si>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</si>
  <si>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</si>
  <si>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</si>
  <si>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</si>
  <si>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</si>
  <si>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</si>
  <si>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</si>
  <si>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</si>
  <si>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</si>
  <si>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</si>
  <si>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</si>
  <si>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</si>
  <si>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</si>
  <si>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</si>
  <si>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</si>
  <si>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</si>
  <si>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</si>
  <si>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</si>
  <si>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</si>
  <si>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</si>
  <si>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</si>
  <si>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</si>
  <si>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</si>
  <si>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</si>
  <si>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</si>
  <si>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</si>
  <si>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</si>
  <si>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</si>
  <si>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</si>
  <si>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</si>
  <si>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</si>
  <si>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</si>
  <si>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</si>
  <si>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</si>
  <si>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</si>
  <si>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</si>
  <si>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</si>
  <si>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</si>
  <si>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</si>
  <si>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</si>
  <si>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</si>
  <si>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</si>
  <si>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</si>
  <si>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</si>
  <si>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</si>
  <si>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</si>
  <si>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</si>
  <si>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</si>
  <si>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</si>
  <si>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</si>
  <si>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</si>
  <si>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</si>
  <si>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</si>
  <si>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</si>
  <si>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</si>
  <si>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</si>
  <si>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</si>
  <si>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</si>
  <si>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</si>
  <si>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</si>
  <si>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</si>
  <si>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</si>
  <si>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</si>
  <si>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</si>
  <si>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</si>
  <si>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</si>
  <si>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</si>
  <si>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</si>
  <si>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</si>
  <si>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</si>
  <si>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</si>
  <si>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</si>
  <si>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</si>
  <si>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</si>
  <si>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</si>
  <si>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</si>
  <si>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</si>
  <si>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</si>
  <si>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</si>
  <si>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</si>
  <si>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</si>
  <si>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</si>
  <si>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</si>
  <si>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</si>
  <si>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</si>
  <si>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</si>
  <si>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</si>
  <si>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</si>
  <si>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</si>
  <si>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</si>
  <si>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</si>
  <si>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</si>
  <si>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</si>
  <si>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</si>
  <si>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</si>
  <si>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</si>
  <si>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</si>
  <si>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</si>
  <si>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</si>
  <si>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</si>
  <si>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</si>
  <si>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</si>
  <si>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</si>
  <si>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</si>
  <si>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</si>
  <si>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</si>
  <si>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</si>
  <si>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</si>
  <si>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</si>
  <si>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</si>
  <si>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</si>
  <si>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</si>
  <si>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</si>
  <si>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</si>
  <si>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</si>
  <si>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</si>
  <si>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</si>
  <si>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</si>
  <si>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</si>
  <si>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</si>
  <si>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</si>
  <si>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</si>
  <si>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</si>
  <si>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</si>
  <si>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</si>
  <si>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</si>
  <si>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</si>
  <si>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</si>
  <si>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</si>
  <si>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</si>
  <si>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</si>
  <si>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</si>
  <si>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</si>
  <si>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</si>
  <si>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</si>
  <si>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</si>
  <si>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</si>
  <si>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</si>
  <si>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</si>
  <si>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</si>
  <si>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</si>
  <si>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</si>
  <si>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</si>
  <si>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</si>
  <si>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</si>
  <si>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</si>
  <si>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</si>
  <si>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</si>
  <si>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</si>
  <si>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</si>
  <si>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</si>
  <si>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</si>
  <si>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</si>
  <si>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</si>
  <si>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</si>
  <si>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</si>
  <si>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</si>
  <si>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</si>
  <si>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</si>
  <si>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</si>
  <si>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</si>
  <si>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</si>
  <si>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</si>
  <si>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</si>
  <si>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</si>
  <si>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</si>
  <si>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</si>
  <si>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</si>
  <si>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</si>
  <si>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</si>
  <si>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</si>
  <si>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</si>
  <si>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</si>
  <si>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</si>
  <si>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</si>
  <si>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</si>
  <si>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</si>
  <si>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</si>
  <si>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</si>
  <si>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</si>
  <si>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</si>
  <si>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</si>
  <si>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</si>
  <si>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</si>
  <si>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</si>
  <si>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</si>
  <si>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</si>
  <si>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</si>
  <si>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</si>
  <si>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</si>
  <si>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</si>
  <si>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</si>
  <si>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</si>
  <si>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</si>
  <si>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</si>
  <si>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</si>
  <si>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</si>
  <si>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</si>
  <si>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</si>
  <si>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</si>
  <si>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</si>
  <si>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</si>
  <si>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</si>
  <si>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</si>
  <si>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</si>
  <si>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</si>
  <si>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</si>
  <si>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</si>
  <si>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</si>
  <si>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</si>
  <si>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</si>
  <si>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</si>
  <si>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</si>
  <si>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</si>
  <si>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</si>
  <si>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</si>
  <si>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</si>
  <si>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</si>
  <si>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</si>
  <si>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</si>
  <si>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</si>
  <si>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</si>
  <si>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</si>
  <si>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</si>
  <si>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</si>
  <si>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</si>
  <si>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</si>
  <si>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</si>
  <si>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</si>
  <si>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</si>
  <si>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</si>
  <si>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</si>
  <si>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</si>
  <si>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</si>
  <si>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</si>
  <si>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</si>
  <si>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</si>
  <si>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</si>
  <si>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</si>
  <si>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</si>
  <si>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</si>
  <si>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</si>
  <si>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</si>
  <si>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</si>
  <si>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</si>
  <si>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</si>
  <si>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</si>
  <si>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</si>
  <si>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</si>
  <si>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</si>
  <si>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</si>
  <si>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</si>
  <si>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</si>
  <si>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</si>
  <si>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</si>
  <si>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</si>
  <si>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</si>
  <si>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</si>
  <si>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</si>
  <si>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</si>
  <si>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</si>
  <si>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</si>
  <si>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</si>
  <si>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</si>
  <si>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</si>
  <si>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</si>
  <si>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</si>
  <si>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</si>
  <si>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</si>
  <si>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</si>
  <si>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</si>
  <si>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</si>
  <si>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</si>
  <si>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</si>
  <si>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</si>
  <si>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</si>
  <si>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</si>
  <si>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</si>
  <si>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</si>
  <si>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</si>
  <si>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</si>
  <si>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</si>
  <si>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</si>
  <si>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</si>
  <si>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</si>
  <si>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</si>
  <si>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</si>
  <si>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</si>
  <si>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</si>
  <si>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</si>
  <si>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</si>
  <si>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</si>
  <si>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</si>
  <si>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</si>
  <si>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</si>
  <si>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</si>
  <si>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</si>
  <si>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</si>
  <si>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</si>
  <si>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</si>
  <si>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</si>
  <si>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</si>
  <si>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</si>
  <si>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</si>
  <si>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</si>
  <si>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</si>
  <si>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</si>
  <si>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</si>
  <si>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</si>
  <si>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</si>
  <si>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</si>
  <si>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</si>
  <si>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</si>
  <si>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</si>
  <si>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</si>
  <si>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</si>
  <si>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</si>
  <si>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</si>
  <si>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</si>
  <si>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</si>
  <si>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</si>
  <si>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</si>
  <si>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</si>
  <si>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</si>
  <si>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</si>
  <si>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</si>
  <si>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</si>
  <si>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</si>
  <si>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</si>
  <si>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</si>
  <si>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</si>
  <si>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</si>
  <si>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</si>
  <si>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</si>
  <si>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</si>
  <si>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</si>
  <si>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</si>
  <si>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</si>
  <si>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</si>
  <si>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</si>
  <si>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</si>
  <si>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</si>
  <si>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</si>
  <si>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</si>
  <si>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</si>
  <si>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</si>
  <si>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</si>
  <si>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</si>
  <si>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</si>
  <si>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</si>
  <si>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</si>
  <si>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</si>
  <si>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</si>
  <si>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</si>
  <si>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</si>
  <si>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</si>
  <si>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</si>
  <si>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</si>
  <si>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</si>
  <si>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</si>
  <si>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</si>
  <si>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</si>
  <si>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</si>
  <si>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</si>
  <si>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</si>
  <si>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</si>
  <si>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</si>
  <si>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</si>
  <si>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</si>
  <si>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</si>
  <si>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</si>
  <si>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</si>
  <si>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</si>
  <si>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</si>
  <si>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</si>
  <si>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</si>
  <si>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</si>
  <si>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</si>
  <si>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</si>
  <si>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</si>
  <si>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</si>
  <si>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</si>
  <si>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</si>
  <si>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</si>
  <si>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</si>
  <si>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</si>
  <si>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</si>
  <si>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</si>
  <si>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</si>
  <si>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</si>
  <si>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</si>
  <si>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</si>
  <si>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</si>
  <si>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</si>
  <si>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</si>
  <si>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</si>
  <si>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</si>
  <si>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</si>
  <si>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</si>
  <si>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</si>
  <si>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</si>
  <si>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</si>
  <si>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</si>
  <si>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</si>
  <si>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</si>
  <si>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</si>
  <si>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</si>
  <si>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</si>
  <si>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</si>
  <si>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</si>
  <si>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</si>
  <si>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</si>
  <si>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</si>
  <si>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</si>
  <si>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</si>
  <si>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</si>
  <si>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</si>
  <si>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</si>
  <si>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</si>
  <si>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</si>
  <si>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</si>
  <si>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</si>
  <si>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</si>
  <si>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</si>
  <si>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</si>
  <si>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</si>
  <si>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</si>
  <si>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</si>
  <si>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</si>
  <si>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</si>
  <si>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</si>
  <si>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</si>
  <si>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</si>
  <si>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</si>
  <si>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</si>
  <si>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</si>
  <si>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</si>
  <si>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</si>
  <si>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</si>
  <si>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</si>
  <si>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</si>
  <si>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</si>
  <si>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</si>
  <si>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</si>
  <si>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</si>
  <si>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</si>
  <si>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</si>
  <si>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</si>
  <si>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</si>
  <si>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</si>
  <si>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</si>
  <si>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</si>
  <si>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</si>
  <si>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</si>
  <si>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</si>
  <si>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</si>
  <si>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</si>
  <si>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</si>
  <si>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</si>
  <si>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</si>
  <si>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</si>
  <si>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</si>
  <si>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</si>
  <si>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</si>
  <si>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</si>
  <si>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</si>
  <si>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</si>
  <si>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</si>
  <si>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</si>
  <si>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</si>
  <si>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</si>
  <si>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</si>
  <si>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</si>
  <si>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</si>
  <si>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</si>
  <si>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</si>
  <si>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</si>
  <si>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</si>
  <si>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</si>
  <si>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</si>
  <si>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</si>
  <si>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</si>
  <si>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</si>
  <si>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</si>
  <si>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</si>
  <si>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</si>
  <si>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</si>
  <si>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</si>
  <si>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</si>
  <si>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</si>
  <si>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</si>
  <si>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</si>
  <si>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</si>
  <si>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</si>
  <si>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</si>
  <si>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</si>
  <si>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</si>
  <si>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</si>
  <si>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</si>
  <si>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</si>
  <si>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</si>
  <si>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</si>
  <si>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</si>
  <si>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</si>
  <si>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</si>
  <si>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</si>
  <si>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</si>
  <si>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</si>
  <si>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</si>
  <si>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</si>
  <si>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</si>
  <si>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</si>
  <si>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</si>
  <si>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</si>
  <si>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</si>
  <si>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</si>
  <si>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</si>
  <si>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</si>
  <si>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</si>
  <si>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</si>
  <si>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</si>
  <si>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</si>
  <si>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</si>
  <si>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</si>
  <si>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</si>
  <si>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</si>
  <si>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</si>
  <si>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</si>
  <si>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</si>
  <si>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</si>
  <si>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</si>
  <si>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</si>
  <si>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</si>
  <si>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</si>
  <si>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</si>
  <si>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</si>
  <si>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</si>
  <si>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</si>
  <si>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</si>
  <si>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</si>
  <si>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</si>
  <si>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</si>
  <si>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</si>
  <si>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</si>
  <si>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</si>
  <si>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</si>
  <si>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</si>
  <si>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</si>
  <si>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</si>
  <si>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</si>
  <si>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</si>
  <si>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</si>
  <si>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</si>
  <si>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</si>
  <si>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</si>
  <si>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</si>
  <si>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</si>
  <si>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</si>
  <si>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</si>
  <si>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</si>
  <si>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</si>
  <si>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</si>
  <si>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</si>
  <si>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</si>
  <si>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</si>
  <si>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</si>
  <si>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</si>
  <si>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</si>
  <si>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</si>
  <si>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</si>
  <si>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</si>
  <si>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</si>
  <si>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</si>
  <si>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</si>
  <si>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</si>
  <si>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</si>
  <si>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</si>
  <si>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</si>
  <si>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</si>
  <si>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</si>
  <si>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</si>
  <si>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</si>
  <si>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</si>
  <si>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</si>
  <si>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</si>
  <si>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</si>
  <si>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</si>
  <si>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</si>
  <si>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</si>
  <si>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</si>
  <si>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</si>
  <si>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</si>
  <si>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</si>
  <si>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</si>
  <si>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</si>
  <si>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</si>
  <si>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</si>
  <si>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</si>
  <si>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</si>
  <si>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</si>
  <si>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</si>
  <si>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</si>
  <si>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</si>
  <si>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</si>
  <si>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</si>
  <si>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</si>
  <si>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</si>
  <si>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</si>
  <si>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</si>
  <si>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</si>
  <si>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</si>
  <si>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</si>
  <si>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</si>
  <si>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</si>
  <si>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</si>
  <si>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</si>
  <si>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</si>
  <si>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</si>
  <si>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</si>
  <si>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</si>
  <si>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</si>
  <si>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</si>
  <si>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</si>
  <si>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</si>
  <si>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</si>
  <si>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</si>
  <si>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</si>
  <si>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</si>
  <si>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</si>
  <si>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</si>
  <si>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</si>
  <si>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</si>
  <si>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</si>
  <si>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</si>
  <si>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</si>
  <si>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</si>
  <si>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</si>
  <si>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</si>
  <si>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</si>
  <si>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</si>
  <si>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</si>
  <si>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</si>
  <si>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</si>
  <si>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</si>
  <si>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</si>
  <si>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</si>
  <si>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</si>
  <si>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</si>
  <si>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</si>
  <si>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</si>
  <si>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</si>
  <si>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</si>
  <si>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</si>
  <si>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</si>
  <si>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</si>
  <si>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</si>
  <si>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</si>
  <si>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</si>
  <si>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</si>
  <si>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</si>
  <si>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</si>
  <si>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</si>
  <si>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</si>
  <si>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</si>
  <si>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</si>
  <si>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</si>
  <si>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</si>
  <si>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</si>
  <si>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</si>
  <si>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</si>
  <si>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</si>
  <si>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</si>
  <si>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</si>
  <si>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</si>
  <si>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</si>
  <si>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</si>
  <si>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</si>
  <si>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</si>
  <si>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</si>
  <si>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</si>
  <si>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</si>
  <si>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</si>
  <si>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</si>
  <si>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</si>
  <si>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</si>
  <si>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</si>
  <si>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</si>
  <si>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</si>
  <si>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</si>
  <si>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</si>
  <si>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</si>
  <si>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</si>
  <si>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</si>
  <si>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</si>
  <si>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</si>
  <si>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</si>
  <si>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</si>
  <si>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</si>
  <si>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</si>
  <si>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</si>
  <si>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</si>
  <si>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</si>
  <si>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</si>
  <si>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</si>
  <si>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</si>
  <si>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</si>
  <si>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</si>
  <si>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</si>
  <si>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</si>
  <si>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</si>
  <si>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</si>
  <si>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</si>
  <si>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</si>
  <si>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</si>
  <si>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</si>
  <si>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</si>
  <si>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</si>
  <si>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</si>
  <si>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</si>
  <si>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</si>
  <si>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</si>
  <si>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</si>
  <si>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</si>
  <si>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</si>
  <si>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</si>
  <si>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</si>
  <si>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</si>
  <si>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</si>
  <si>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</si>
  <si>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</si>
  <si>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</si>
  <si>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</si>
  <si>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</si>
  <si>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</si>
  <si>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</si>
  <si>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</si>
  <si>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</si>
  <si>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</si>
  <si>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</si>
  <si>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</si>
  <si>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</si>
  <si>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</si>
  <si>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</si>
  <si>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</si>
  <si>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</si>
  <si>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</si>
  <si>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</si>
  <si>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</si>
  <si>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</si>
  <si>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</si>
  <si>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</si>
  <si>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</si>
  <si>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</si>
  <si>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</si>
  <si>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</si>
  <si>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</si>
  <si>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</si>
  <si>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</si>
  <si>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</si>
  <si>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</si>
  <si>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</si>
  <si>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</si>
  <si>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</si>
  <si>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</si>
  <si>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</si>
  <si>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</si>
  <si>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</si>
  <si>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</si>
  <si>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</si>
  <si>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</si>
  <si>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</si>
  <si>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</si>
  <si>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</si>
  <si>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</si>
  <si>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</si>
  <si>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</si>
  <si>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</si>
  <si>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</si>
  <si>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</si>
  <si>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</si>
  <si>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</si>
  <si>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</si>
  <si>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</si>
  <si>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</si>
  <si>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</si>
  <si>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</si>
  <si>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</si>
  <si>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</si>
  <si>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</si>
  <si>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</si>
  <si>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</si>
  <si>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</si>
  <si>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</si>
  <si>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</si>
  <si>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</si>
  <si>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</si>
  <si>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</si>
  <si>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</si>
  <si>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</si>
  <si>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</si>
  <si>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</si>
  <si>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</si>
  <si>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</si>
  <si>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</si>
  <si>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</si>
  <si>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</si>
  <si>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</si>
  <si>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</si>
  <si>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</si>
  <si>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</si>
  <si>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</si>
  <si>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</si>
  <si>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</si>
  <si>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</si>
  <si>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</si>
  <si>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</si>
  <si>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</si>
  <si>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</si>
  <si>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</si>
  <si>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</si>
  <si>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</si>
  <si>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</si>
  <si>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</si>
  <si>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</si>
  <si>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</si>
  <si>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</si>
  <si>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</si>
  <si>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</si>
  <si>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</si>
  <si>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</si>
  <si>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</si>
  <si>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</si>
  <si>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</si>
  <si>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</si>
  <si>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</si>
  <si>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</si>
  <si>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</si>
  <si>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</si>
  <si>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</si>
  <si>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</si>
  <si>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</si>
  <si>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</si>
  <si>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</si>
  <si>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</si>
  <si>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</si>
  <si>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</si>
  <si>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</si>
  <si>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</si>
  <si>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</si>
  <si>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</si>
  <si>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</si>
  <si>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</si>
  <si>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</si>
  <si>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</si>
  <si>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</si>
  <si>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</si>
  <si>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</si>
  <si>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</si>
  <si>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</si>
  <si>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</si>
  <si>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</si>
  <si>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</si>
  <si>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</si>
  <si>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</si>
  <si>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</si>
  <si>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</si>
  <si>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</si>
  <si>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</si>
  <si>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</si>
  <si>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</si>
  <si>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</si>
  <si>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</si>
  <si>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</si>
  <si>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</si>
  <si>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</si>
  <si>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</si>
  <si>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</si>
  <si>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</si>
  <si>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</si>
  <si>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</si>
  <si>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</si>
  <si>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</si>
  <si>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</si>
  <si>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</si>
  <si>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</si>
  <si>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</si>
  <si>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</si>
  <si>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</si>
  <si>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</si>
  <si>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</si>
  <si>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</si>
  <si>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</si>
  <si>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</si>
  <si>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</si>
  <si>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</si>
  <si>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</si>
  <si>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</si>
  <si>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</si>
  <si>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</si>
  <si>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</si>
  <si>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</si>
  <si>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</si>
  <si>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</si>
  <si>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</si>
  <si>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</si>
  <si>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</si>
  <si>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</si>
  <si>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</si>
  <si>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</si>
  <si>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</si>
  <si>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</si>
  <si>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</si>
  <si>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</si>
  <si>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</si>
  <si>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</si>
  <si>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</si>
  <si>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</si>
  <si>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</si>
  <si>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</si>
  <si>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</si>
  <si>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</si>
  <si>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</si>
  <si>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</si>
  <si>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</si>
  <si>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</si>
  <si>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</si>
  <si>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</si>
  <si>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</si>
  <si>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</si>
  <si>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</si>
  <si>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</si>
  <si>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</si>
  <si>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</si>
  <si>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</si>
  <si>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</si>
  <si>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</si>
  <si>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</si>
  <si>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</si>
  <si>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</si>
  <si>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</si>
  <si>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</si>
  <si>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</si>
  <si>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</si>
  <si>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</si>
  <si>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</si>
  <si>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</si>
  <si>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</si>
  <si>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</si>
  <si>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</si>
  <si>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</si>
  <si>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</si>
  <si>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</si>
  <si>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</si>
  <si>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</si>
  <si>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</si>
  <si>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</si>
  <si>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</si>
  <si>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</si>
  <si>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</si>
  <si>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</si>
  <si>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</si>
  <si>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</si>
  <si>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</si>
  <si>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</si>
  <si>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</si>
  <si>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</si>
  <si>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</si>
  <si>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</si>
  <si>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</si>
  <si>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</si>
  <si>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</si>
  <si>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</si>
  <si>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</si>
  <si>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</si>
  <si>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</si>
  <si>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</si>
  <si>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</si>
  <si>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</si>
  <si>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</si>
  <si>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</si>
  <si>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</si>
  <si>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</si>
  <si>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</si>
  <si>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</si>
  <si>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</si>
  <si>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</si>
  <si>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</si>
  <si>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</si>
  <si>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</si>
  <si>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</si>
  <si>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</si>
  <si>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</si>
  <si>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</si>
  <si>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</si>
  <si>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</si>
  <si>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</si>
  <si>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</si>
  <si>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</si>
  <si>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</si>
  <si>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</si>
  <si>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</si>
  <si>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</si>
  <si>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</si>
  <si>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</si>
  <si>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</si>
  <si>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</si>
  <si>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</si>
  <si>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</si>
  <si>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</si>
  <si>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</si>
  <si>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</si>
  <si>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</si>
  <si>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</si>
  <si>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</si>
  <si>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</si>
  <si>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</si>
  <si>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</si>
  <si>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</si>
  <si>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</si>
  <si>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</si>
  <si>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</si>
  <si>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</si>
  <si>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</si>
  <si>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</si>
  <si>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</si>
  <si>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</si>
  <si>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</si>
  <si>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</si>
  <si>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</si>
  <si>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</si>
  <si>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</si>
  <si>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</si>
  <si>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</si>
  <si>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</si>
  <si>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</si>
  <si>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</si>
  <si>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</si>
  <si>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</si>
  <si>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</si>
  <si>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</si>
  <si>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</si>
  <si>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</si>
  <si>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</si>
  <si>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</si>
  <si>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</si>
  <si>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</si>
  <si>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</si>
  <si>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</si>
  <si>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</si>
  <si>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</si>
  <si>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</si>
  <si>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</si>
  <si>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</si>
  <si>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</si>
  <si>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</si>
  <si>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</si>
  <si>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</si>
  <si>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</si>
  <si>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</si>
  <si>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</si>
  <si>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</si>
  <si>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</si>
  <si>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</si>
  <si>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</si>
  <si>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</si>
  <si>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</si>
  <si>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</si>
  <si>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</si>
  <si>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</si>
  <si>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</si>
  <si>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</si>
  <si>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</si>
  <si>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</si>
  <si>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</si>
  <si>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</si>
  <si>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</si>
  <si>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</si>
  <si>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</si>
  <si>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</si>
  <si>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</si>
  <si>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</si>
  <si>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</si>
  <si>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</si>
  <si>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</si>
  <si>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</si>
  <si>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</si>
  <si>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</si>
  <si>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</si>
  <si>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</si>
  <si>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</si>
  <si>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</si>
  <si>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</si>
  <si>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</si>
  <si>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</si>
  <si>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</si>
  <si>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</si>
  <si>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</si>
  <si>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</si>
  <si>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</si>
  <si>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</si>
  <si>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</si>
  <si>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</si>
  <si>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</si>
  <si>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</si>
  <si>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</si>
  <si>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</si>
  <si>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</si>
  <si>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</si>
  <si>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</si>
  <si>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</si>
  <si>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</si>
  <si>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</si>
  <si>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</si>
  <si>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</si>
  <si>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</si>
  <si>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</si>
  <si>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</si>
  <si>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</si>
  <si>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</si>
  <si>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</si>
  <si>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</si>
  <si>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</si>
  <si>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</si>
  <si>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</si>
  <si>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</si>
  <si>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</si>
  <si>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</si>
  <si>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</si>
  <si>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</si>
  <si>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</si>
  <si>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</si>
  <si>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</si>
  <si>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</si>
  <si>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</si>
  <si>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</si>
  <si>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</si>
  <si>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</si>
  <si>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</si>
  <si>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</si>
  <si>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</si>
  <si>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</si>
  <si>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</si>
  <si>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</si>
  <si>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</si>
  <si>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</si>
  <si>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</si>
  <si>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</si>
  <si>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</si>
  <si>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</si>
  <si>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</si>
  <si>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</si>
  <si>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</si>
  <si>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</si>
  <si>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</si>
  <si>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</si>
  <si>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</si>
  <si>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</si>
  <si>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</si>
  <si>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</si>
  <si>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</si>
  <si>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</si>
  <si>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</si>
  <si>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</si>
  <si>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</si>
  <si>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</si>
  <si>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</si>
  <si>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</si>
  <si>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</si>
  <si>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</si>
  <si>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</si>
  <si>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</si>
  <si>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</si>
  <si>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</si>
  <si>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</si>
  <si>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</si>
  <si>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</si>
  <si>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</si>
  <si>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</si>
  <si>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</si>
  <si>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</si>
  <si>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</si>
  <si>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</si>
  <si>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</si>
  <si>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</si>
  <si>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</si>
  <si>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</si>
  <si>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</si>
  <si>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</si>
  <si>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</si>
  <si>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</si>
  <si>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</si>
  <si>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</si>
  <si>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</si>
  <si>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</si>
  <si>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</si>
  <si>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</si>
  <si>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</si>
  <si>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</si>
  <si>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</si>
  <si>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</si>
  <si>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</si>
  <si>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</si>
  <si>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</si>
  <si>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</si>
  <si>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</si>
  <si>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</si>
  <si>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</si>
  <si>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</si>
  <si>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</si>
  <si>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</si>
  <si>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</si>
  <si>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</si>
  <si>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</si>
  <si>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</si>
  <si>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</si>
  <si>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</si>
  <si>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</si>
  <si>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</si>
  <si>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</si>
  <si>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</si>
  <si>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</si>
  <si>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</si>
  <si>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</si>
  <si>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</si>
  <si>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</si>
  <si>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</si>
  <si>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</si>
  <si>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</si>
  <si>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</si>
  <si>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</si>
  <si>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</si>
  <si>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</si>
  <si>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</si>
  <si>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</si>
  <si>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</si>
  <si>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</si>
  <si>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</si>
  <si>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</si>
  <si>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</si>
  <si>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</si>
  <si>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</si>
  <si>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</si>
  <si>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</si>
  <si>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</si>
  <si>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</si>
  <si>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</si>
  <si>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</si>
  <si>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</si>
  <si>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</si>
  <si>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</si>
  <si>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</si>
  <si>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</si>
  <si>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</si>
  <si>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</si>
  <si>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</si>
  <si>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</si>
  <si>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</si>
  <si>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</si>
  <si>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</si>
  <si>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</si>
  <si>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</si>
  <si>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</si>
  <si>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</si>
  <si>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</si>
  <si>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</si>
  <si>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</si>
  <si>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</si>
  <si>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</si>
  <si>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</si>
  <si>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</si>
  <si>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</si>
  <si>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</si>
  <si>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</si>
  <si>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</si>
  <si>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</si>
  <si>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</si>
  <si>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</si>
  <si>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</si>
  <si>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</si>
  <si>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</si>
  <si>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</si>
  <si>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</si>
  <si>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</si>
  <si>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</si>
  <si>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</si>
  <si>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</si>
  <si>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</si>
  <si>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</si>
  <si>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</si>
  <si>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</si>
  <si>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</si>
  <si>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</si>
  <si>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</si>
  <si>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</si>
  <si>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</si>
  <si>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</si>
  <si>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</si>
  <si>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</si>
  <si>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</si>
  <si>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</si>
  <si>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</si>
  <si>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</si>
  <si>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</si>
  <si>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</si>
  <si>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</si>
  <si>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</si>
  <si>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</si>
  <si>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</si>
  <si>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</si>
  <si>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</si>
  <si>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</si>
  <si>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</si>
  <si>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</si>
  <si>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</si>
  <si>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</si>
  <si>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</si>
  <si>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</si>
  <si>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</si>
  <si>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</si>
  <si>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</si>
  <si>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</si>
  <si>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</si>
  <si>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</si>
  <si>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</si>
  <si>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</si>
  <si>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</si>
  <si>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</si>
  <si>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</si>
  <si>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</si>
  <si>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</si>
  <si>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</si>
  <si>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</si>
  <si>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</si>
  <si>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</si>
  <si>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</si>
  <si>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</si>
  <si>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</si>
  <si>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</si>
  <si>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</si>
  <si>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</si>
  <si>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</si>
  <si>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</si>
  <si>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</si>
  <si>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</si>
  <si>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</si>
  <si>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</si>
  <si>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</si>
  <si>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</si>
  <si>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</si>
  <si>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</si>
  <si>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</si>
  <si>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</si>
  <si>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</si>
  <si>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</si>
  <si>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</si>
  <si>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</si>
  <si>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</si>
  <si>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</si>
  <si>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</si>
  <si>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</si>
  <si>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</si>
  <si>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</si>
  <si>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</si>
  <si>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</si>
  <si>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</si>
  <si>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</si>
  <si>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</si>
  <si>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</si>
  <si>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</si>
  <si>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</si>
  <si>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</si>
  <si>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</si>
  <si>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</si>
  <si>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</si>
  <si>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</si>
  <si>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</si>
  <si>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</si>
  <si>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</si>
  <si>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</si>
  <si>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</si>
  <si>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</si>
  <si>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</si>
  <si>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</si>
  <si>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</si>
  <si>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</si>
  <si>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</si>
  <si>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</si>
  <si>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</si>
  <si>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</si>
  <si>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</si>
  <si>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</si>
  <si>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</si>
  <si>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</si>
  <si>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</si>
  <si>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</si>
  <si>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</si>
  <si>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</si>
  <si>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</si>
  <si>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</si>
  <si>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</si>
  <si>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</si>
  <si>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</si>
  <si>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</si>
  <si>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</si>
  <si>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</si>
  <si>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</si>
  <si>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</si>
  <si>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</si>
  <si>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</si>
  <si>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</si>
  <si>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</si>
  <si>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</si>
  <si>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</si>
  <si>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</si>
  <si>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</si>
  <si>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</si>
  <si>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</si>
  <si>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</si>
  <si>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</si>
  <si>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</si>
  <si>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</si>
  <si>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</si>
  <si>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</si>
  <si>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</si>
  <si>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</si>
  <si>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</si>
  <si>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</si>
  <si>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</si>
  <si>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</si>
  <si>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</si>
  <si>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</si>
  <si>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</si>
  <si>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</si>
  <si>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</si>
  <si>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</si>
  <si>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</si>
  <si>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</si>
  <si>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</si>
  <si>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</si>
  <si>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</si>
  <si>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</si>
  <si>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</si>
  <si>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</si>
  <si>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</si>
  <si>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</si>
  <si>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</si>
  <si>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</si>
  <si>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</si>
  <si>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</si>
  <si>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</si>
  <si>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</si>
  <si>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</si>
  <si>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</si>
  <si>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</si>
  <si>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</si>
  <si>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</si>
  <si>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</si>
  <si>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</si>
  <si>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</si>
  <si>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</si>
  <si>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</si>
  <si>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</si>
  <si>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</si>
  <si>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</si>
  <si>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</si>
  <si>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</si>
  <si>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</si>
  <si>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</si>
  <si>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</si>
  <si>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</si>
  <si>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</si>
  <si>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</si>
  <si>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</si>
  <si>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</si>
  <si>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</si>
  <si>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</si>
  <si>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</si>
  <si>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</si>
  <si>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</si>
  <si>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</si>
  <si>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</si>
  <si>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</si>
  <si>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</si>
  <si>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</si>
  <si>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</si>
  <si>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</si>
  <si>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</si>
  <si>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</si>
  <si>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</si>
  <si>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</si>
  <si>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</si>
  <si>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</si>
  <si>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</si>
  <si>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</si>
  <si>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</si>
  <si>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</si>
  <si>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</si>
  <si>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</si>
  <si>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</si>
  <si>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</si>
  <si>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</si>
  <si>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</si>
  <si>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</si>
  <si>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</si>
  <si>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</si>
  <si>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</si>
  <si>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</si>
  <si>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</si>
  <si>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</si>
  <si>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</si>
  <si>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</si>
  <si>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</si>
  <si>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</si>
  <si>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</si>
  <si>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</si>
  <si>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</si>
  <si>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</si>
  <si>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</si>
  <si>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</si>
  <si>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</si>
  <si>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</si>
  <si>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</si>
  <si>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</si>
  <si>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</si>
  <si>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</si>
  <si>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</si>
  <si>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</si>
  <si>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</si>
  <si>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</si>
  <si>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</si>
  <si>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</si>
  <si>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</si>
  <si>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</si>
  <si>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</si>
  <si>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</si>
  <si>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</si>
  <si>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</si>
  <si>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</si>
  <si>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</si>
  <si>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</si>
  <si>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</si>
  <si>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</si>
  <si>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</si>
  <si>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</si>
  <si>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</si>
  <si>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</si>
  <si>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</si>
  <si>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</si>
  <si>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</si>
  <si>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</si>
  <si>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</si>
  <si>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</si>
  <si>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</si>
  <si>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</si>
  <si>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</si>
  <si>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</si>
  <si>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</si>
  <si>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</si>
  <si>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</si>
  <si>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</si>
  <si>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</si>
  <si>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</si>
  <si>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</si>
  <si>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</si>
  <si>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</si>
  <si>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</si>
  <si>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</si>
  <si>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</si>
  <si>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</si>
  <si>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</si>
  <si>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</si>
  <si>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</si>
  <si>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</si>
  <si>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</si>
  <si>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</si>
  <si>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</si>
  <si>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</si>
  <si>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</si>
  <si>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</si>
  <si>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</si>
  <si>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</si>
  <si>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</si>
  <si>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</si>
  <si>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</si>
  <si>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</si>
  <si>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</si>
  <si>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</si>
  <si>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</si>
  <si>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</si>
  <si>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</si>
  <si>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</si>
  <si>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</si>
  <si>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</si>
  <si>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</si>
  <si>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</si>
  <si>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</si>
  <si>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</si>
  <si>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</si>
  <si>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</si>
  <si>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</si>
  <si>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</si>
  <si>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</si>
  <si>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</si>
  <si>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</si>
  <si>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</si>
  <si>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</si>
  <si>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</si>
  <si>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</si>
  <si>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</si>
  <si>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</si>
  <si>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</si>
  <si>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</si>
  <si>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</si>
  <si>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</si>
  <si>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</si>
  <si>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</si>
  <si>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</si>
  <si>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</si>
  <si>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</si>
  <si>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</si>
  <si>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</si>
  <si>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</si>
  <si>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</si>
  <si>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</si>
  <si>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</si>
  <si>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</si>
  <si>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</si>
  <si>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</si>
  <si>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</si>
  <si>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</si>
  <si>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</si>
  <si>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</si>
  <si>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</si>
  <si>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</si>
  <si>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</si>
  <si>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</si>
  <si>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</si>
  <si>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</si>
  <si>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</si>
  <si>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</si>
  <si>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</si>
  <si>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</si>
  <si>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</si>
  <si>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</si>
  <si>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</si>
  <si>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</si>
  <si>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</si>
  <si>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</si>
  <si>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</si>
  <si>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</si>
  <si>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</si>
  <si>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</si>
  <si>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</si>
  <si>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</si>
  <si>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</si>
  <si>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</si>
  <si>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</si>
  <si>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</si>
  <si>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</si>
  <si>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</si>
  <si>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</si>
  <si>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</si>
  <si>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</si>
  <si>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</si>
  <si>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</si>
  <si>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</si>
  <si>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</si>
  <si>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</si>
  <si>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</si>
  <si>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</si>
  <si>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</si>
  <si>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</si>
  <si>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</si>
  <si>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</si>
  <si>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</si>
  <si>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</si>
  <si>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</si>
  <si>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</si>
  <si>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</si>
  <si>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</si>
  <si>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</si>
  <si>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</si>
  <si>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</si>
  <si>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</si>
  <si>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</si>
  <si>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</si>
  <si>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</si>
  <si>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</si>
  <si>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</si>
  <si>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</si>
  <si>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</si>
  <si>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</si>
  <si>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</si>
  <si>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</si>
  <si>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</si>
  <si>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</si>
  <si>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</si>
  <si>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</si>
  <si>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</si>
  <si>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</si>
  <si>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</si>
  <si>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</si>
  <si>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</si>
  <si>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</si>
  <si>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</si>
  <si>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</si>
  <si>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</si>
  <si>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</si>
  <si>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</si>
  <si>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</si>
  <si>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</si>
  <si>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</si>
  <si>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</si>
  <si>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</si>
  <si>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</si>
  <si>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</si>
  <si>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</si>
  <si>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</si>
  <si>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</si>
  <si>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</si>
  <si>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</si>
  <si>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</si>
  <si>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</si>
  <si>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</si>
  <si>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</si>
  <si>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</si>
  <si>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</si>
  <si>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</si>
  <si>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</si>
  <si>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</si>
  <si>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</si>
  <si>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</si>
  <si>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</si>
  <si>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</si>
  <si>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</si>
  <si>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</si>
  <si>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</si>
  <si>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</si>
  <si>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</si>
  <si>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</si>
  <si>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</si>
  <si>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</si>
  <si>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</si>
  <si>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</si>
  <si>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</si>
  <si>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</si>
  <si>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</si>
  <si>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</si>
  <si>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</si>
  <si>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</si>
  <si>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</si>
  <si>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</si>
  <si>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</si>
  <si>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</si>
  <si>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</si>
  <si>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</si>
  <si>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</si>
  <si>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</si>
  <si>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</si>
  <si>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</si>
  <si>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</si>
  <si>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</si>
  <si>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</si>
  <si>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</si>
  <si>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</si>
  <si>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</si>
  <si>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</si>
  <si>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</si>
  <si>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</si>
  <si>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</si>
  <si>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</si>
  <si>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</si>
  <si>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</si>
  <si>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</si>
  <si>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</si>
  <si>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</si>
  <si>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</si>
  <si>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</si>
  <si>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</si>
  <si>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</si>
  <si>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</si>
  <si>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</si>
  <si>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</si>
  <si>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</si>
  <si>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</si>
  <si>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</si>
  <si>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</si>
  <si>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</si>
  <si>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</si>
  <si>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</si>
  <si>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</si>
  <si>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</si>
  <si>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</si>
  <si>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</si>
  <si>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</si>
  <si>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</si>
  <si>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</si>
  <si>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</si>
  <si>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</si>
  <si>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</si>
  <si>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</si>
  <si>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</si>
  <si>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</si>
  <si>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</si>
  <si>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</si>
  <si>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</si>
  <si>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</si>
  <si>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</si>
  <si>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</si>
  <si>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</si>
  <si>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</si>
  <si>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</si>
  <si>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</si>
  <si>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</si>
  <si>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</si>
  <si>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</si>
  <si>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</si>
  <si>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</si>
  <si>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</si>
  <si>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</si>
  <si>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</si>
  <si>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</si>
  <si>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</si>
  <si>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</si>
  <si>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</si>
  <si>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</si>
  <si>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</si>
  <si>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</si>
  <si>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</si>
  <si>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</si>
  <si>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</si>
  <si>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</si>
  <si>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</si>
  <si>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</si>
  <si>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</si>
  <si>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</si>
  <si>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</si>
  <si>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</si>
  <si>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</si>
  <si>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</si>
  <si>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</si>
  <si>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</si>
  <si>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</si>
  <si>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</si>
  <si>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</si>
  <si>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</si>
  <si>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</si>
  <si>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</si>
  <si>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</si>
  <si>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</si>
  <si>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</si>
  <si>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</si>
  <si>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</si>
  <si>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</si>
  <si>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</si>
  <si>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</si>
  <si>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</si>
  <si>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</si>
  <si>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</si>
  <si>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</si>
  <si>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</si>
  <si>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</si>
  <si>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</si>
  <si>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</si>
  <si>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</si>
  <si>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</si>
  <si>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</si>
  <si>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</si>
  <si>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</si>
  <si>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</si>
  <si>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</si>
  <si>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</si>
  <si>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</si>
  <si>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</si>
  <si>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</si>
  <si>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</si>
  <si>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</si>
  <si>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</si>
  <si>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</si>
  <si>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</si>
  <si>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</si>
  <si>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</si>
  <si>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</si>
  <si>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</si>
  <si>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</si>
  <si>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</si>
  <si>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</si>
  <si>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</si>
  <si>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</si>
  <si>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</si>
  <si>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</si>
  <si>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</si>
  <si>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</si>
  <si>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</si>
  <si>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</si>
  <si>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</si>
  <si>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</si>
  <si>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</si>
  <si>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</si>
  <si>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</si>
  <si>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</si>
  <si>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</si>
  <si>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</si>
  <si>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</si>
  <si>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</si>
  <si>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</si>
  <si>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</si>
  <si>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</si>
  <si>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</si>
  <si>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</si>
  <si>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</si>
  <si>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</si>
  <si>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</si>
  <si>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</si>
  <si>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</si>
  <si>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</si>
  <si>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</si>
  <si>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</si>
  <si>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</si>
  <si>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</si>
  <si>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</si>
  <si>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</si>
  <si>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</si>
  <si>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</si>
  <si>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</si>
  <si>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</si>
  <si>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</si>
  <si>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</si>
  <si>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</si>
  <si>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</si>
  <si>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</si>
  <si>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</si>
  <si>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</si>
  <si>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</si>
  <si>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</si>
  <si>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</si>
  <si>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</si>
  <si>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</si>
  <si>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</si>
  <si>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</si>
  <si>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</si>
  <si>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</si>
  <si>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</si>
  <si>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</si>
  <si>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</si>
  <si>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</si>
  <si>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</si>
  <si>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</si>
  <si>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</si>
  <si>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</si>
  <si>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</si>
  <si>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</si>
  <si>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</si>
  <si>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</si>
  <si>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</si>
  <si>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</si>
  <si>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</si>
  <si>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</si>
  <si>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</si>
  <si>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</si>
  <si>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</si>
  <si>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</si>
  <si>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</si>
  <si>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</si>
  <si>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</si>
  <si>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</si>
  <si>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</si>
  <si>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</si>
  <si>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</si>
  <si>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</si>
  <si>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</si>
  <si>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</si>
  <si>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</si>
  <si>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</si>
  <si>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</si>
  <si>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</si>
  <si>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</si>
  <si>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</si>
  <si>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</si>
  <si>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</si>
  <si>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</si>
  <si>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</si>
  <si>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</si>
  <si>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</si>
  <si>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</si>
  <si>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</si>
  <si>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</si>
  <si>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</si>
  <si>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</si>
  <si>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</si>
  <si>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</si>
  <si>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</si>
  <si>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</si>
  <si>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</si>
  <si>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</si>
  <si>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</si>
  <si>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</si>
  <si>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</si>
  <si>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</si>
  <si>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</si>
  <si>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</si>
  <si>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</si>
  <si>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</si>
  <si>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</si>
  <si>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</si>
  <si>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</si>
  <si>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</si>
  <si>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</si>
  <si>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</si>
  <si>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</si>
  <si>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</si>
  <si>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</si>
  <si>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</si>
  <si>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</si>
  <si>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</si>
  <si>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</si>
  <si>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</si>
  <si>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</si>
  <si>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</si>
  <si>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</si>
  <si>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</si>
  <si>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</si>
  <si>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</si>
  <si>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</si>
  <si>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</si>
  <si>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</si>
  <si>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</si>
  <si>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</si>
  <si>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</si>
  <si>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</si>
  <si>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</si>
  <si>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</si>
  <si>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</si>
  <si>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</si>
  <si>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</si>
  <si>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</si>
  <si>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</si>
  <si>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</si>
  <si>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</si>
  <si>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</si>
  <si>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</si>
  <si>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</si>
  <si>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</si>
  <si>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</si>
  <si>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</si>
  <si>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</si>
  <si>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</si>
  <si>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</si>
  <si>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</si>
  <si>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</si>
  <si>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</si>
  <si>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</si>
  <si>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</si>
  <si>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</si>
  <si>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</si>
  <si>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</si>
  <si>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</si>
  <si>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</si>
  <si>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</si>
  <si>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</si>
  <si>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</si>
  <si>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</si>
  <si>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</si>
  <si>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</si>
  <si>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</si>
  <si>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</si>
  <si>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</si>
  <si>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</si>
  <si>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</si>
  <si>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</si>
  <si>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</si>
  <si>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</si>
  <si>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</si>
  <si>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</si>
  <si>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</si>
  <si>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</si>
  <si>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</si>
  <si>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</si>
  <si>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</si>
  <si>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</si>
  <si>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</si>
  <si>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</si>
  <si>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</si>
  <si>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</si>
  <si>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</si>
  <si>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</si>
  <si>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</si>
  <si>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</si>
  <si>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</si>
  <si>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</si>
  <si>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</si>
  <si>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</si>
  <si>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</si>
  <si>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</si>
  <si>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</si>
  <si>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</si>
  <si>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</si>
  <si>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</si>
  <si>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</si>
  <si>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</si>
  <si>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</si>
  <si>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</si>
  <si>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</si>
  <si>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</si>
  <si>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</si>
  <si>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</si>
  <si>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</si>
  <si>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</si>
  <si>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</si>
  <si>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</si>
  <si>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</si>
  <si>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</si>
  <si>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</si>
  <si>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</si>
  <si>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</si>
  <si>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</si>
  <si>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</si>
  <si>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</si>
  <si>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</si>
  <si>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</si>
  <si>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</si>
  <si>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</si>
  <si>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</si>
  <si>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</si>
  <si>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</si>
  <si>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</si>
  <si>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</si>
  <si>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</si>
  <si>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</si>
  <si>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</si>
  <si>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</si>
  <si>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</si>
  <si>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</si>
  <si>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</si>
  <si>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</si>
  <si>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</si>
  <si>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</si>
  <si>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</si>
  <si>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</si>
  <si>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</si>
  <si>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</si>
  <si>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</si>
  <si>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</si>
  <si>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</si>
  <si>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</si>
  <si>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</si>
  <si>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</si>
  <si>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</si>
  <si>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</si>
  <si>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</si>
  <si>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</si>
  <si>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</si>
  <si>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</si>
  <si>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</si>
  <si>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</si>
  <si>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</si>
  <si>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</si>
  <si>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</si>
  <si>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</si>
  <si>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</si>
  <si>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</si>
  <si>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</si>
  <si>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</si>
  <si>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</si>
  <si>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</si>
  <si>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</si>
  <si>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</si>
  <si>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</si>
  <si>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</si>
  <si>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</si>
  <si>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</si>
  <si>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</si>
  <si>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</si>
  <si>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</si>
  <si>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</si>
  <si>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</si>
  <si>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</si>
  <si>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</si>
  <si>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</si>
  <si>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</si>
  <si>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</si>
  <si>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</si>
  <si>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</si>
  <si>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</si>
  <si>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</si>
  <si>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</si>
  <si>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</si>
  <si>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</si>
  <si>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</si>
  <si>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</si>
  <si>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</si>
  <si>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</si>
  <si>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</si>
  <si>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</si>
  <si>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</si>
  <si>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</si>
  <si>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</si>
  <si>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</si>
  <si>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</si>
  <si>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</si>
  <si>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</si>
  <si>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</si>
  <si>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</si>
  <si>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</si>
  <si>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</si>
  <si>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</si>
  <si>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</si>
  <si>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</si>
  <si>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</si>
  <si>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</si>
  <si>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</si>
  <si>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</si>
  <si>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</si>
  <si>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</si>
  <si>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</si>
  <si>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</si>
  <si>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</si>
  <si>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</si>
  <si>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</si>
  <si>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</si>
  <si>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</si>
  <si>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</si>
  <si>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</si>
  <si>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</si>
  <si>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</si>
  <si>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</si>
  <si>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</si>
  <si>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</si>
  <si>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</si>
  <si>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</si>
  <si>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</si>
  <si>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</si>
  <si>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</si>
  <si>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</si>
  <si>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</si>
  <si>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</si>
  <si>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</si>
  <si>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</si>
  <si>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</si>
  <si>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</si>
  <si>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</si>
  <si>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</si>
  <si>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</si>
  <si>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</si>
  <si>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</si>
  <si>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</si>
  <si>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</si>
  <si>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</si>
  <si>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</si>
  <si>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</si>
  <si>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</si>
  <si>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</si>
  <si>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</si>
  <si>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</si>
  <si>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</si>
  <si>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</si>
  <si>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</si>
  <si>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</si>
  <si>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</si>
  <si>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</si>
  <si>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</si>
  <si>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</si>
  <si>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</si>
  <si>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</si>
  <si>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</si>
  <si>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</si>
  <si>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</si>
  <si>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</si>
  <si>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</si>
  <si>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</si>
  <si>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</si>
  <si>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</si>
  <si>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</si>
  <si>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</si>
  <si>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</si>
  <si>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</si>
  <si>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</si>
  <si>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</si>
  <si>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</si>
  <si>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</si>
  <si>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</si>
  <si>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</si>
  <si>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</si>
  <si>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</si>
  <si>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</si>
  <si>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</si>
  <si>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</si>
  <si>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</si>
  <si>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</si>
  <si>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</si>
  <si>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</si>
  <si>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</si>
  <si>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</si>
  <si>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</si>
  <si>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</si>
  <si>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</si>
  <si>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</si>
  <si>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</si>
  <si>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</si>
  <si>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</si>
  <si>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</si>
  <si>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</si>
  <si>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</si>
  <si>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</si>
  <si>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</si>
  <si>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</si>
  <si>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</si>
  <si>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</si>
  <si>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</si>
  <si>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</si>
  <si>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</si>
  <si>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</si>
  <si>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</si>
  <si>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</si>
  <si>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</si>
  <si>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</si>
  <si>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</si>
  <si>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</si>
  <si>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</si>
  <si>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</si>
  <si>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</si>
  <si>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</si>
  <si>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</si>
  <si>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</si>
  <si>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</si>
  <si>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</si>
  <si>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</si>
  <si>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</si>
  <si>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</si>
  <si>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</si>
  <si>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</si>
  <si>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</si>
  <si>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</si>
  <si>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</si>
  <si>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</si>
  <si>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</si>
  <si>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</si>
  <si>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</si>
  <si>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</si>
  <si>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</si>
  <si>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</si>
  <si>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</si>
  <si>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</si>
  <si>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</si>
  <si>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</si>
  <si>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</si>
  <si>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</si>
  <si>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</si>
  <si>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</si>
  <si>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</si>
  <si>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</si>
  <si>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</si>
  <si>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</si>
  <si>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</si>
  <si>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</si>
  <si>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</si>
  <si>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</si>
  <si>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</si>
  <si>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</si>
  <si>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</si>
  <si>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</si>
  <si>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</si>
  <si>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</si>
  <si>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</si>
  <si>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</si>
  <si>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</si>
  <si>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</si>
  <si>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</si>
  <si>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</si>
  <si>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</si>
  <si>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</si>
  <si>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</si>
  <si>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</si>
  <si>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</si>
  <si>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</si>
  <si>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</si>
  <si>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</si>
  <si>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</si>
  <si>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</si>
  <si>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</si>
  <si>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</si>
  <si>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</si>
  <si>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</si>
  <si>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</si>
  <si>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</si>
  <si>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</si>
  <si>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</si>
  <si>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</si>
  <si>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</si>
  <si>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</si>
  <si>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</si>
  <si>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</si>
  <si>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</si>
  <si>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</si>
  <si>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</si>
  <si>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</si>
  <si>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</si>
  <si>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</si>
  <si>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</si>
  <si>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</si>
  <si>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</si>
  <si>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</si>
  <si>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</si>
  <si>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</si>
  <si>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</si>
  <si>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</si>
  <si>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</si>
  <si>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</si>
  <si>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</si>
  <si>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</si>
  <si>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</si>
  <si>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</si>
  <si>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</si>
  <si>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</si>
  <si>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</si>
  <si>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</si>
  <si>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</si>
  <si>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</si>
  <si>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</si>
  <si>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</si>
  <si>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</si>
  <si>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</si>
  <si>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</si>
  <si>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</si>
  <si>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</si>
  <si>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</si>
  <si>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</si>
  <si>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</si>
  <si>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</si>
  <si>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</si>
  <si>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</si>
  <si>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</si>
  <si>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</si>
  <si>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</si>
  <si>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</si>
  <si>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</si>
  <si>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</si>
  <si>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</si>
  <si>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</si>
  <si>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</si>
  <si>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</si>
  <si>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</si>
  <si>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</si>
  <si>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</si>
  <si>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</si>
  <si>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</si>
  <si>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</si>
  <si>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</si>
  <si>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</si>
  <si>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</si>
  <si>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</si>
  <si>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</si>
  <si>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</si>
  <si>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</si>
  <si>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</si>
  <si>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</si>
  <si>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</si>
  <si>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</si>
  <si>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</si>
  <si>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</si>
  <si>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</si>
  <si>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</si>
  <si>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</si>
  <si>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</si>
  <si>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</si>
  <si>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</si>
  <si>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</si>
  <si>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</si>
  <si>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</si>
  <si>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</si>
  <si>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</si>
  <si>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</si>
  <si>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</si>
  <si>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</si>
  <si>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</si>
  <si>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</si>
  <si>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</si>
  <si>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</si>
  <si>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</si>
  <si>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</si>
  <si>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</si>
  <si>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</si>
  <si>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</si>
  <si>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</si>
  <si>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</si>
  <si>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</si>
  <si>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</si>
  <si>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</si>
  <si>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</si>
  <si>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</si>
  <si>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</si>
  <si>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</si>
  <si>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</si>
  <si>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</si>
  <si>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</si>
  <si>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</si>
  <si>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</si>
  <si>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</si>
  <si>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</si>
  <si>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</si>
  <si>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</si>
  <si>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</si>
  <si>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</si>
  <si>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</si>
  <si>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</si>
  <si>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</si>
  <si>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</si>
  <si>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</si>
  <si>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</si>
  <si>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</si>
  <si>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</si>
  <si>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</si>
  <si>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</si>
  <si>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</si>
  <si>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</si>
  <si>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</si>
  <si>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</si>
  <si>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</si>
  <si>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</si>
  <si>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</si>
  <si>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</si>
  <si>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</si>
  <si>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</si>
  <si>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</si>
  <si>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</si>
  <si>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</si>
  <si>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</si>
  <si>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</si>
  <si>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</si>
  <si>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</si>
  <si>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</si>
  <si>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</si>
  <si>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</si>
  <si>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</si>
  <si>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</si>
  <si>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</si>
  <si>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</si>
  <si>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</si>
  <si>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</si>
  <si>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</si>
  <si>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</si>
  <si>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</si>
  <si>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</si>
  <si>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</si>
  <si>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</si>
  <si>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</si>
  <si>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</si>
  <si>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</si>
  <si>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</si>
  <si>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</si>
  <si>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</si>
  <si>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</si>
  <si>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</si>
  <si>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</si>
  <si>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</si>
  <si>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</si>
  <si>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</si>
  <si>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</si>
  <si>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</si>
  <si>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</si>
  <si>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</si>
  <si>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</si>
  <si>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</si>
  <si>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</si>
  <si>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</si>
  <si>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</si>
  <si>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</si>
  <si>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</si>
  <si>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</si>
  <si>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</si>
  <si>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</si>
  <si>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</si>
  <si>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</si>
  <si>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</si>
  <si>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</si>
  <si>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</si>
  <si>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</si>
  <si>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</si>
  <si>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</si>
  <si>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</si>
  <si>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</si>
  <si>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</si>
  <si>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</si>
  <si>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</si>
  <si>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</si>
  <si>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</si>
  <si>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</si>
  <si>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</si>
  <si>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</si>
  <si>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</si>
  <si>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</si>
  <si>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</si>
  <si>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</si>
  <si>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</si>
  <si>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</si>
  <si>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</si>
  <si>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</si>
  <si>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</si>
  <si>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</si>
  <si>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</si>
  <si>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</si>
  <si>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</si>
  <si>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</si>
  <si>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</si>
  <si>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</si>
  <si>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</si>
  <si>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</si>
  <si>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</si>
  <si>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</si>
  <si>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</si>
  <si>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</si>
  <si>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</si>
  <si>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</si>
  <si>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</si>
  <si>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</si>
  <si>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</si>
  <si>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</si>
  <si>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</si>
  <si>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</si>
  <si>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</si>
  <si>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</si>
  <si>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</si>
  <si>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</si>
  <si>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</si>
  <si>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</si>
  <si>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</si>
  <si>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</si>
  <si>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</si>
  <si>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</si>
  <si>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</si>
  <si>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</si>
  <si>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</si>
  <si>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</si>
  <si>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</si>
  <si>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</si>
  <si>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</si>
  <si>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</si>
  <si>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</si>
  <si>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</si>
  <si>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</si>
  <si>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</si>
  <si>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</si>
  <si>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</si>
  <si>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</si>
  <si>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</si>
  <si>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</si>
  <si>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</si>
  <si>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</si>
  <si>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</si>
  <si>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</si>
  <si>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</si>
  <si>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</si>
  <si>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</si>
  <si>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</si>
  <si>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</si>
  <si>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</si>
  <si>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</si>
  <si>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</si>
  <si>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</si>
  <si>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</si>
  <si>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</si>
  <si>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</si>
  <si>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</si>
  <si>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</si>
  <si>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</si>
  <si>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</si>
  <si>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</si>
  <si>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</si>
  <si>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</si>
  <si>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</si>
  <si>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</si>
  <si>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</si>
  <si>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</si>
  <si>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</si>
  <si>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</si>
  <si>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</si>
  <si>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</si>
  <si>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</si>
  <si>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</si>
  <si>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</si>
  <si>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</si>
  <si>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</si>
  <si>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</si>
  <si>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</si>
  <si>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</si>
  <si>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</si>
  <si>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</si>
  <si>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</si>
  <si>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</si>
  <si>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</si>
  <si>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</si>
  <si>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</si>
  <si>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</si>
  <si>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</si>
  <si>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</si>
  <si>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</si>
  <si>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</si>
  <si>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</si>
  <si>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</si>
  <si>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</si>
  <si>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</si>
  <si>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</si>
  <si>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</si>
  <si>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</si>
  <si>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</si>
  <si>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</si>
  <si>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</si>
  <si>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</si>
  <si>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</si>
  <si>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</si>
  <si>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</si>
  <si>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</si>
  <si>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</si>
  <si>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</si>
  <si>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</si>
  <si>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</si>
  <si>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</si>
  <si>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</si>
  <si>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</si>
  <si>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</si>
  <si>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</si>
  <si>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</si>
  <si>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</si>
  <si>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</si>
  <si>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</si>
  <si>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</si>
  <si>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</si>
  <si>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</si>
  <si>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</si>
  <si>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</si>
  <si>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</si>
  <si>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</si>
  <si>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</si>
  <si>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</si>
  <si>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</si>
  <si>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</si>
  <si>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</si>
  <si>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</si>
  <si>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</si>
  <si>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</si>
  <si>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</si>
  <si>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</si>
  <si>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</si>
  <si>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</si>
  <si>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</si>
  <si>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</si>
  <si>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</si>
  <si>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</si>
  <si>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</si>
  <si>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</si>
  <si>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</si>
  <si>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</si>
  <si>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</si>
  <si>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</si>
  <si>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</si>
  <si>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</si>
  <si>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</si>
  <si>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</si>
  <si>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</si>
  <si>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</si>
  <si>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</si>
  <si>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</si>
  <si>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</si>
  <si>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</si>
  <si>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</si>
  <si>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</si>
  <si>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</si>
  <si>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</si>
  <si>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</si>
  <si>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</si>
  <si>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</si>
  <si>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</si>
  <si>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</si>
  <si>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</si>
  <si>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</si>
  <si>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</si>
  <si>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</si>
  <si>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</si>
  <si>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</si>
  <si>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</si>
  <si>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</si>
  <si>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</si>
  <si>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</si>
  <si>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</si>
  <si>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</si>
  <si>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</si>
  <si>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</si>
  <si>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</si>
  <si>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</si>
  <si>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</si>
  <si>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</si>
  <si>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</si>
  <si>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</si>
  <si>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</si>
  <si>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</si>
  <si>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</si>
  <si>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</si>
  <si>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</si>
  <si>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</si>
  <si>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</si>
  <si>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</si>
  <si>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</si>
  <si>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</si>
  <si>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</si>
  <si>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</si>
  <si>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</si>
  <si>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</si>
  <si>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</si>
  <si>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</si>
  <si>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</si>
  <si>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</si>
  <si>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</si>
  <si>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</si>
  <si>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</si>
  <si>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</si>
  <si>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</si>
  <si>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</si>
  <si>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</si>
  <si>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</si>
  <si>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</si>
  <si>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</si>
  <si>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</si>
  <si>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</si>
  <si>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</si>
  <si>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</si>
  <si>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</si>
  <si>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</si>
  <si>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</si>
  <si>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</si>
  <si>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</si>
  <si>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</si>
  <si>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</si>
  <si>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</si>
  <si>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</si>
  <si>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</si>
  <si>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</si>
  <si>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</si>
  <si>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</si>
  <si>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</si>
  <si>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</si>
  <si>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</si>
  <si>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</si>
  <si>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</si>
  <si>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</si>
  <si>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</si>
  <si>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</si>
  <si>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</si>
  <si>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</si>
  <si>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</si>
  <si>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</si>
  <si>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</si>
  <si>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</si>
  <si>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</si>
  <si>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</si>
  <si>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</si>
  <si>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</si>
  <si>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</si>
  <si>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</si>
  <si>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</si>
  <si>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</si>
  <si>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</si>
  <si>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</si>
  <si>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</si>
  <si>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</si>
  <si>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</si>
  <si>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</si>
  <si>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</si>
  <si>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</si>
  <si>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</si>
  <si>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</si>
  <si>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</si>
  <si>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</si>
  <si>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</si>
  <si>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</si>
  <si>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</si>
  <si>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</si>
  <si>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</si>
  <si>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</si>
  <si>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</si>
  <si>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</si>
  <si>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</si>
  <si>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</si>
  <si>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</si>
  <si>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</si>
  <si>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</si>
  <si>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</si>
  <si>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</si>
  <si>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</si>
  <si>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</si>
  <si>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</si>
  <si>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</si>
  <si>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</si>
  <si>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</si>
  <si>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</si>
  <si>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</si>
  <si>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</si>
  <si>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</si>
  <si>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</si>
  <si>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</si>
  <si>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</si>
  <si>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</si>
  <si>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</si>
  <si>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</si>
  <si>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</si>
  <si>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</si>
  <si>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</si>
  <si>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</si>
  <si>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</si>
  <si>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</si>
  <si>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</si>
  <si>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</si>
  <si>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</si>
  <si>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</si>
  <si>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</si>
  <si>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</si>
  <si>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</si>
  <si>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</si>
  <si>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</si>
  <si>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</si>
  <si>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</si>
  <si>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</si>
  <si>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</si>
  <si>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</si>
  <si>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</si>
  <si>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</si>
  <si>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</si>
  <si>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</si>
  <si>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</si>
  <si>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</si>
  <si>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</si>
  <si>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</si>
  <si>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</si>
  <si>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</si>
  <si>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</si>
  <si>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</si>
  <si>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</si>
  <si>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</si>
  <si>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</si>
  <si>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</si>
  <si>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</si>
  <si>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</si>
  <si>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</si>
  <si>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</si>
  <si>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</si>
  <si>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</si>
  <si>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</si>
  <si>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</si>
  <si>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</si>
  <si>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</si>
  <si>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</si>
  <si>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</si>
  <si>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</si>
  <si>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</si>
  <si>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</si>
  <si>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</si>
  <si>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</si>
  <si>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</si>
  <si>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</si>
  <si>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</si>
  <si>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</si>
  <si>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</si>
  <si>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</si>
  <si>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</si>
  <si>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</si>
  <si>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</si>
  <si>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</si>
  <si>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</si>
  <si>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</si>
  <si>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</si>
  <si>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</si>
  <si>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</si>
  <si>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</si>
  <si>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</si>
  <si>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</si>
  <si>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</si>
  <si>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</si>
  <si>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</si>
  <si>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</si>
  <si>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</si>
  <si>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</si>
  <si>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</si>
  <si>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</si>
  <si>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</si>
  <si>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</si>
  <si>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</si>
  <si>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</si>
  <si>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</si>
  <si>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</si>
  <si>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</si>
  <si>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</si>
  <si>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</si>
  <si>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</si>
  <si>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</si>
  <si>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</si>
  <si>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</si>
  <si>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</si>
  <si>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</si>
  <si>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</si>
  <si>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</si>
  <si>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</si>
  <si>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</si>
  <si>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</si>
  <si>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</si>
  <si>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</si>
  <si>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</si>
  <si>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</si>
  <si>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</si>
  <si>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</si>
  <si>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</si>
  <si>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</si>
  <si>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</si>
  <si>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</si>
  <si>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</si>
  <si>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</si>
  <si>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</si>
  <si>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</si>
  <si>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</si>
  <si>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</si>
  <si>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</si>
  <si>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</si>
  <si>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</si>
  <si>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</si>
  <si>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</si>
  <si>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</si>
  <si>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</si>
  <si>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</si>
  <si>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</si>
  <si>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</si>
  <si>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</si>
  <si>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</si>
  <si>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</si>
  <si>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</si>
  <si>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</si>
  <si>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</si>
  <si>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</si>
  <si>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</si>
  <si>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</si>
  <si>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</si>
  <si>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</si>
  <si>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</si>
  <si>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</si>
  <si>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</si>
  <si>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</si>
  <si>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</si>
  <si>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</si>
  <si>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</si>
  <si>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</si>
  <si>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</si>
  <si>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</si>
  <si>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</si>
  <si>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</si>
  <si>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</si>
  <si>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</si>
  <si>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</si>
  <si>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</si>
  <si>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</si>
  <si>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</si>
  <si>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</si>
  <si>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</si>
  <si>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</si>
  <si>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</si>
  <si>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</si>
  <si>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</si>
  <si>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</si>
  <si>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</si>
  <si>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</si>
  <si>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</si>
  <si>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</si>
  <si>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</si>
  <si>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</si>
  <si>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</si>
  <si>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</si>
  <si>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</si>
  <si>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</si>
  <si>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</si>
  <si>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</si>
  <si>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</si>
  <si>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</si>
  <si>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</si>
  <si>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</si>
  <si>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</si>
  <si>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</si>
  <si>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</si>
  <si>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</si>
  <si>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</si>
  <si>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</si>
  <si>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</si>
  <si>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</si>
  <si>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</si>
  <si>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</si>
  <si>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</si>
  <si>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</si>
  <si>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</si>
  <si>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</si>
  <si>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</si>
  <si>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</si>
  <si>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</si>
  <si>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</si>
  <si>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</si>
  <si>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</si>
  <si>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</si>
  <si>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</si>
  <si>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</si>
  <si>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</si>
  <si>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</si>
  <si>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</si>
  <si>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</si>
  <si>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</si>
  <si>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</si>
  <si>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</si>
  <si>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</si>
  <si>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</si>
  <si>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</si>
  <si>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</si>
  <si>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</si>
  <si>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</si>
  <si>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</si>
  <si>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</si>
  <si>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</si>
  <si>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</si>
  <si>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</si>
  <si>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</si>
  <si>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</si>
  <si>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</si>
  <si>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</si>
  <si>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</si>
  <si>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</si>
  <si>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</si>
  <si>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</si>
  <si>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</si>
  <si>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</si>
  <si>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</si>
  <si>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</si>
  <si>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</si>
  <si>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</si>
  <si>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</si>
  <si>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</si>
  <si>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</si>
  <si>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</si>
  <si>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</si>
  <si>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</si>
  <si>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</si>
  <si>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</si>
  <si>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</si>
  <si>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</si>
  <si>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</si>
  <si>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</si>
  <si>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</si>
  <si>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</si>
  <si>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</si>
  <si>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</si>
  <si>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</si>
  <si>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</si>
  <si>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</si>
  <si>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</si>
  <si>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</si>
  <si>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</si>
  <si>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</si>
  <si>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</si>
  <si>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</si>
  <si>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</si>
  <si>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</si>
  <si>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</si>
  <si>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</si>
  <si>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</si>
  <si>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</si>
  <si>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</si>
  <si>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</si>
  <si>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</si>
  <si>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</si>
  <si>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</si>
  <si>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</si>
  <si>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</si>
  <si>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</si>
  <si>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</si>
  <si>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</si>
  <si>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</si>
  <si>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</si>
  <si>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</si>
  <si>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</si>
  <si>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</si>
  <si>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</si>
  <si>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</si>
  <si>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</si>
  <si>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</si>
  <si>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</si>
  <si>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</si>
  <si>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</si>
  <si>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</si>
  <si>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</si>
  <si>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</si>
  <si>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</si>
  <si>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</si>
  <si>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</si>
  <si>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</si>
  <si>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</si>
  <si>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</si>
  <si>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</si>
  <si>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</si>
  <si>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</si>
  <si>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</si>
  <si>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</si>
  <si>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</si>
  <si>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</si>
  <si>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</si>
  <si>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</si>
  <si>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</si>
  <si>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</si>
  <si>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</si>
  <si>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</si>
  <si>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</si>
  <si>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</si>
  <si>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</si>
  <si>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</si>
  <si>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</si>
  <si>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</si>
  <si>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</si>
  <si>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</si>
  <si>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</si>
  <si>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</si>
  <si>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</si>
  <si>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</si>
  <si>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</si>
  <si>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</si>
  <si>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</si>
  <si>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</si>
  <si>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</si>
  <si>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</si>
  <si>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</si>
  <si>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</si>
  <si>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</si>
  <si>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</si>
  <si>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</si>
  <si>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</si>
  <si>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</si>
  <si>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</si>
  <si>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</si>
  <si>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</si>
  <si>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</si>
  <si>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</si>
  <si>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</si>
  <si>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</si>
  <si>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</si>
  <si>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</si>
  <si>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</si>
  <si>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</si>
  <si>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</si>
  <si>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</si>
  <si>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</si>
  <si>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</si>
  <si>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</si>
  <si>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</si>
  <si>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</si>
  <si>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</si>
  <si>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</si>
  <si>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</si>
  <si>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</si>
  <si>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</si>
  <si>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</si>
  <si>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</si>
  <si>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</si>
  <si>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</si>
  <si>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</si>
  <si>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</si>
  <si>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</si>
  <si>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</si>
  <si>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</si>
  <si>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</si>
  <si>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</si>
  <si>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</si>
  <si>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</si>
  <si>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</si>
  <si>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</si>
  <si>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</si>
  <si>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</si>
  <si>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</si>
  <si>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</si>
  <si>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</si>
  <si>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</si>
  <si>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</si>
  <si>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</si>
  <si>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</si>
  <si>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</si>
  <si>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</si>
  <si>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</si>
  <si>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</si>
  <si>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</si>
  <si>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</si>
  <si>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</si>
  <si>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</si>
  <si>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</si>
  <si>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</si>
  <si>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</si>
  <si>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</si>
  <si>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</si>
  <si>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</si>
  <si>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</si>
  <si>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</si>
  <si>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</si>
  <si>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</si>
  <si>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</si>
  <si>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</si>
  <si>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</si>
  <si>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</si>
  <si>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</si>
  <si>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</si>
  <si>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</si>
  <si>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</si>
  <si>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</si>
  <si>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</si>
  <si>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</si>
  <si>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</si>
  <si>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</si>
  <si>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</si>
  <si>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</si>
  <si>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</si>
  <si>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</si>
  <si>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</si>
  <si>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</si>
  <si>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</si>
  <si>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</si>
  <si>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</si>
  <si>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</si>
  <si>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</si>
  <si>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</si>
  <si>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</si>
  <si>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</si>
  <si>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</si>
  <si>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</si>
  <si>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</si>
  <si>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</si>
  <si>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</si>
  <si>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</si>
  <si>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</si>
  <si>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</si>
  <si>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</si>
  <si>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</si>
  <si>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</si>
  <si>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</si>
  <si>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</si>
  <si>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</si>
  <si>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</si>
  <si>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</si>
  <si>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</si>
  <si>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</si>
  <si>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</si>
  <si>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</si>
  <si>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</si>
  <si>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</si>
  <si>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</si>
  <si>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</si>
  <si>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</si>
  <si>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</si>
  <si>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</si>
  <si>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</si>
  <si>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</si>
  <si>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</si>
  <si>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</si>
  <si>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</si>
  <si>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</si>
  <si>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</si>
  <si>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</si>
  <si>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</si>
  <si>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</si>
  <si>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</si>
  <si>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</si>
  <si>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</si>
  <si>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</si>
  <si>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</si>
  <si>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</si>
  <si>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</si>
  <si>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</si>
  <si>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</si>
  <si>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</si>
  <si>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</si>
  <si>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</si>
  <si>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</si>
  <si>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</si>
  <si>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</si>
  <si>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</si>
  <si>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</si>
  <si>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</si>
  <si>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</si>
  <si>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</si>
  <si>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</si>
  <si>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</si>
  <si>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</si>
  <si>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</si>
  <si>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</si>
  <si>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</si>
  <si>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</si>
  <si>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</si>
  <si>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</si>
  <si>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</si>
  <si>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</si>
  <si>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</si>
  <si>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</si>
  <si>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</si>
  <si>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</si>
  <si>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</si>
  <si>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</si>
  <si>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</si>
  <si>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</si>
  <si>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</si>
  <si>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</si>
  <si>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</si>
  <si>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</si>
  <si>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</si>
  <si>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</si>
  <si>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</si>
  <si>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</si>
  <si>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</si>
  <si>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</si>
  <si>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</si>
  <si>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</si>
  <si>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</si>
  <si>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</si>
  <si>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</si>
  <si>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</si>
  <si>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</si>
  <si>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</si>
  <si>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</si>
  <si>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</si>
  <si>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</si>
  <si>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</si>
  <si>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</si>
  <si>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</si>
  <si>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</si>
  <si>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</si>
  <si>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</si>
  <si>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</si>
  <si>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</si>
  <si>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</si>
  <si>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</si>
  <si>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</si>
  <si>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</si>
  <si>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</si>
  <si>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</si>
  <si>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</si>
  <si>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</si>
  <si>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</si>
  <si>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</si>
  <si>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</si>
  <si>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</si>
  <si>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</si>
  <si>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</si>
  <si>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</si>
  <si>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</si>
  <si>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</si>
  <si>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</si>
  <si>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</si>
  <si>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</si>
  <si>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</si>
  <si>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</si>
  <si>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</si>
  <si>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</si>
  <si>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</si>
  <si>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</si>
  <si>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</si>
  <si>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</si>
  <si>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</si>
  <si>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</si>
  <si>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</si>
  <si>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</si>
  <si>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</si>
  <si>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</si>
  <si>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</si>
  <si>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</si>
  <si>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</si>
  <si>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</si>
  <si>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</si>
  <si>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</si>
  <si>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</si>
  <si>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</si>
  <si>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</si>
  <si>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</si>
  <si>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</si>
  <si>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</si>
  <si>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</si>
  <si>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</si>
  <si>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</si>
  <si>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</si>
  <si>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</si>
  <si>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</si>
  <si>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</si>
  <si>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</si>
  <si>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</si>
  <si>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</si>
  <si>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</si>
  <si>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</si>
  <si>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</si>
  <si>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</si>
  <si>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</si>
  <si>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</si>
  <si>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</si>
  <si>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</si>
  <si>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</si>
  <si>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</si>
  <si>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</si>
  <si>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</si>
  <si>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</si>
  <si>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</si>
  <si>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</si>
  <si>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</si>
  <si>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</si>
  <si>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</si>
  <si>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</si>
  <si>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</si>
  <si>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</si>
  <si>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</si>
  <si>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</si>
  <si>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</si>
  <si>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</si>
  <si>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</si>
  <si>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</si>
  <si>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</si>
  <si>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</si>
  <si>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</si>
  <si>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</si>
  <si>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</si>
  <si>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</si>
  <si>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</si>
  <si>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</si>
  <si>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</si>
  <si>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</si>
  <si>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</si>
  <si>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</si>
  <si>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</si>
  <si>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</si>
  <si>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</si>
  <si>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</si>
  <si>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</si>
  <si>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</si>
  <si>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</si>
  <si>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</si>
  <si>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</si>
  <si>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</si>
  <si>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</si>
  <si>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</si>
  <si>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</si>
  <si>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</si>
  <si>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</si>
  <si>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</si>
  <si>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</si>
  <si>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</si>
  <si>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</si>
  <si>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</si>
  <si>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</si>
  <si>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</si>
  <si>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</si>
  <si>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</si>
  <si>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</si>
  <si>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</si>
  <si>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</si>
  <si>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</si>
  <si>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</si>
  <si>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</si>
  <si>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</si>
  <si>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</si>
  <si>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</si>
  <si>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</si>
  <si>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</si>
  <si>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</si>
  <si>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</si>
  <si>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</si>
  <si>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</si>
  <si>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</si>
  <si>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</si>
  <si>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</si>
  <si>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</si>
  <si>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</si>
  <si>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</si>
  <si>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</si>
  <si>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</si>
  <si>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</si>
  <si>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</si>
  <si>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</si>
  <si>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</si>
  <si>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</si>
  <si>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</si>
  <si>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</si>
  <si>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</si>
  <si>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</si>
  <si>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</si>
  <si>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</si>
  <si>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</si>
  <si>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</si>
  <si>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</si>
  <si>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</si>
  <si>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</si>
  <si>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</si>
  <si>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</si>
  <si>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</si>
  <si>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</si>
  <si>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</si>
  <si>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</si>
  <si>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</si>
  <si>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</si>
  <si>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</si>
  <si>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</si>
  <si>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</si>
  <si>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</si>
  <si>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</si>
  <si>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</si>
  <si>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</si>
  <si>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</si>
  <si>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</si>
  <si>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</si>
  <si>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</si>
  <si>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</si>
  <si>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</si>
  <si>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</si>
  <si>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</si>
  <si>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</si>
  <si>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</si>
  <si>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</si>
  <si>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</si>
  <si>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</si>
  <si>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</si>
  <si>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</si>
  <si>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</si>
  <si>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</si>
  <si>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</si>
  <si>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</si>
  <si>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</si>
  <si>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</si>
  <si>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</si>
  <si>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</si>
  <si>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</si>
  <si>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</si>
  <si>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</si>
  <si>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</si>
  <si>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</si>
  <si>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</si>
  <si>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</si>
  <si>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</si>
  <si>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</si>
  <si>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</si>
  <si>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</si>
  <si>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</si>
  <si>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</si>
  <si>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</si>
  <si>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</si>
  <si>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</si>
  <si>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</si>
  <si>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</si>
  <si>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</si>
  <si>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</si>
  <si>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</si>
  <si>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</si>
  <si>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</si>
  <si>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</si>
  <si>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</si>
  <si>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</si>
  <si>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</si>
  <si>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</si>
  <si>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</si>
  <si>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</si>
  <si>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</si>
  <si>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</si>
  <si>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</si>
  <si>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</si>
  <si>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</si>
  <si>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</si>
  <si>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</si>
  <si>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</si>
  <si>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</si>
  <si>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</si>
  <si>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</si>
  <si>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</si>
  <si>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</si>
  <si>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</si>
  <si>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</si>
  <si>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</si>
  <si>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</si>
  <si>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</si>
  <si>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</si>
  <si>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</si>
  <si>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</si>
  <si>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</si>
  <si>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</si>
  <si>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</si>
  <si>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</si>
  <si>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</si>
  <si>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</si>
  <si>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</si>
  <si>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</si>
  <si>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</si>
  <si>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</si>
  <si>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</si>
  <si>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</si>
  <si>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</si>
  <si>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</si>
  <si>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</si>
  <si>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</si>
  <si>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</si>
  <si>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</si>
  <si>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</si>
  <si>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</si>
  <si>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</si>
  <si>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</si>
  <si>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</si>
  <si>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</si>
  <si>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</si>
  <si>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</si>
  <si>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</si>
  <si>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</si>
  <si>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</si>
  <si>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</si>
  <si>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</si>
  <si>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</si>
  <si>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</si>
  <si>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</si>
  <si>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</si>
  <si>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</si>
  <si>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</si>
  <si>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</si>
  <si>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</si>
  <si>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</si>
  <si>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</si>
  <si>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</si>
  <si>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</si>
  <si>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</si>
  <si>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</si>
  <si>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</si>
  <si>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</si>
  <si>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</si>
  <si>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</si>
  <si>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</si>
  <si>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</si>
  <si>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</si>
  <si>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</si>
  <si>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</si>
  <si>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</si>
  <si>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</si>
  <si>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</si>
  <si>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</si>
  <si>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</si>
  <si>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</si>
  <si>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</si>
  <si>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</si>
  <si>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</si>
  <si>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</si>
  <si>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</si>
  <si>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</si>
  <si>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</si>
  <si>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</si>
  <si>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</si>
  <si>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</si>
  <si>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</si>
  <si>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</si>
  <si>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</si>
  <si>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</si>
  <si>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</si>
  <si>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</si>
  <si>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</si>
  <si>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</si>
  <si>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</si>
  <si>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</si>
  <si>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</si>
  <si>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</si>
  <si>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</si>
  <si>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</si>
  <si>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</si>
  <si>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</si>
  <si>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</si>
  <si>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</si>
  <si>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</si>
  <si>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</si>
  <si>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</si>
  <si>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</si>
  <si>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</si>
  <si>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</si>
  <si>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</si>
  <si>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</si>
  <si>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</si>
  <si>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</si>
  <si>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</si>
  <si>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</si>
  <si>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</si>
  <si>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</si>
  <si>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</si>
  <si>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</si>
  <si>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</si>
  <si>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</si>
  <si>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</si>
  <si>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</si>
  <si>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</si>
  <si>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</si>
  <si>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</si>
  <si>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</si>
  <si>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</si>
  <si>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</si>
  <si>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</si>
  <si>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</si>
  <si>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</si>
  <si>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</si>
  <si>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</si>
  <si>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</si>
  <si>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</si>
  <si>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</si>
  <si>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</si>
  <si>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</si>
  <si>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</si>
  <si>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</si>
  <si>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</si>
  <si>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</si>
  <si>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</si>
  <si>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</si>
  <si>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</si>
  <si>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</si>
  <si>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</si>
  <si>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</si>
  <si>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</si>
  <si>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</si>
  <si>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</si>
  <si>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</si>
  <si>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</si>
  <si>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</si>
  <si>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</si>
  <si>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</si>
  <si>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</si>
  <si>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</si>
  <si>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</si>
  <si>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</si>
  <si>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</si>
  <si>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</si>
  <si>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</si>
  <si>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</si>
  <si>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</si>
  <si>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</si>
  <si>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</si>
  <si>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</si>
  <si>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</si>
  <si>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</si>
  <si>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</si>
  <si>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</si>
  <si>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</si>
  <si>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</si>
  <si>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</si>
  <si>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</si>
  <si>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</si>
  <si>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</si>
  <si>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</si>
  <si>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</si>
  <si>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</si>
  <si>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</si>
  <si>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</si>
  <si>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</si>
  <si>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</si>
  <si>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</si>
  <si>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</si>
  <si>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</si>
  <si>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</si>
  <si>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</si>
  <si>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</si>
  <si>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</si>
  <si>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</si>
  <si>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</si>
  <si>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</si>
  <si>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</si>
  <si>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</si>
  <si>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</si>
  <si>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</si>
  <si>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</si>
  <si>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</si>
  <si>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</si>
  <si>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</si>
  <si>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</si>
  <si>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</si>
  <si>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</si>
  <si>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</si>
  <si>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</si>
  <si>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</si>
  <si>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</si>
  <si>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</si>
  <si>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</si>
  <si>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</si>
  <si>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</si>
  <si>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</si>
  <si>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</si>
  <si>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</si>
  <si>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</si>
  <si>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</si>
  <si>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</si>
  <si>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</si>
  <si>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</si>
  <si>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</si>
  <si>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</si>
  <si>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</si>
  <si>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</si>
  <si>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</si>
  <si>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</si>
  <si>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</si>
  <si>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</si>
  <si>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</si>
  <si>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</si>
  <si>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</si>
  <si>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</si>
  <si>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</si>
  <si>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</si>
  <si>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</si>
  <si>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</si>
  <si>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</si>
  <si>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</si>
  <si>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</si>
  <si>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</si>
  <si>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</si>
  <si>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</si>
  <si>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</si>
  <si>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</si>
  <si>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</si>
  <si>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</si>
  <si>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</si>
  <si>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</si>
  <si>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</si>
  <si>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</si>
  <si>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</si>
  <si>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</si>
  <si>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</si>
  <si>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</si>
  <si>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</si>
  <si>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</si>
  <si>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</si>
  <si>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</si>
  <si>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</si>
  <si>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</si>
  <si>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</si>
  <si>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</si>
  <si>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</si>
  <si>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</si>
  <si>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</si>
  <si>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</si>
  <si>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</si>
  <si>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</si>
  <si>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</si>
  <si>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</si>
  <si>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</si>
  <si>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</si>
  <si>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</si>
  <si>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</si>
  <si>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</si>
  <si>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</si>
  <si>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</si>
  <si>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</si>
  <si>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</si>
  <si>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</si>
  <si>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</si>
  <si>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</si>
  <si>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</si>
  <si>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</si>
  <si>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</si>
  <si>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</si>
  <si>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</si>
  <si>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</si>
  <si>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</si>
  <si>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</si>
  <si>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</si>
  <si>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</si>
  <si>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</si>
  <si>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</si>
  <si>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</si>
  <si>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</si>
  <si>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</si>
  <si>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</si>
  <si>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</si>
  <si>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</si>
  <si>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</si>
  <si>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</si>
  <si>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</si>
  <si>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</si>
  <si>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</si>
  <si>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</si>
  <si>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</si>
  <si>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</si>
  <si>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</si>
  <si>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</si>
  <si>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</si>
  <si>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</si>
  <si>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</si>
  <si>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</si>
  <si>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</si>
  <si>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</si>
  <si>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</si>
  <si>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</si>
  <si>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</si>
  <si>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</si>
  <si>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</si>
  <si>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</si>
  <si>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</si>
  <si>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</si>
  <si>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</si>
  <si>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</si>
  <si>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</si>
  <si>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</si>
  <si>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</si>
  <si>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</si>
  <si>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</si>
  <si>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</si>
  <si>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</si>
  <si>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</si>
  <si>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</si>
  <si>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</si>
  <si>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</si>
  <si>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</si>
  <si>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</si>
  <si>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</si>
  <si>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</si>
  <si>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</si>
  <si>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</si>
  <si>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</si>
  <si>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</si>
  <si>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</si>
  <si>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</si>
  <si>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</si>
  <si>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</si>
  <si>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</si>
  <si>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</si>
  <si>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</si>
  <si>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</si>
  <si>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</si>
  <si>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</si>
  <si>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</si>
  <si>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</si>
  <si>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</si>
  <si>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</si>
  <si>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</si>
  <si>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</si>
  <si>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</si>
  <si>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</si>
  <si>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</si>
  <si>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</si>
  <si>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</si>
  <si>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</si>
  <si>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</si>
  <si>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</si>
  <si>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</si>
  <si>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</si>
  <si>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</si>
  <si>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</si>
  <si>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</si>
  <si>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</si>
  <si>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</si>
  <si>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</si>
  <si>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</si>
  <si>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</si>
  <si>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</si>
  <si>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</si>
  <si>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</si>
  <si>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</si>
  <si>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</si>
  <si>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</si>
  <si>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</si>
  <si>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</si>
  <si>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</si>
  <si>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</si>
  <si>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</si>
  <si>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</si>
  <si>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</si>
  <si>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</si>
  <si>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</si>
  <si>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</si>
  <si>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</si>
  <si>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</si>
  <si>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</si>
  <si>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</si>
  <si>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</si>
  <si>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</si>
  <si>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</si>
  <si>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</si>
  <si>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</si>
  <si>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</si>
  <si>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</si>
  <si>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</si>
  <si>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</si>
  <si>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</si>
  <si>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</si>
  <si>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</si>
  <si>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</si>
  <si>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</si>
  <si>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</si>
  <si>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</si>
  <si>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</si>
  <si>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</si>
  <si>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</si>
  <si>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</si>
  <si>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</si>
  <si>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</si>
  <si>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</si>
  <si>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</si>
  <si>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</si>
  <si>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</si>
  <si>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</si>
  <si>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</si>
  <si>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</si>
  <si>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</si>
  <si>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</si>
  <si>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</si>
  <si>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</si>
  <si>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</si>
  <si>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</si>
  <si>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</si>
  <si>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</si>
  <si>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</si>
  <si>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</si>
  <si>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</si>
  <si>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</si>
  <si>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</si>
  <si>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</si>
  <si>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</si>
  <si>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</si>
  <si>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</si>
  <si>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</si>
  <si>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</si>
  <si>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</si>
  <si>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</si>
  <si>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</si>
  <si>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</si>
  <si>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</si>
  <si>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</si>
  <si>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</si>
  <si>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</si>
  <si>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</si>
  <si>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</si>
  <si>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</si>
  <si>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</si>
  <si>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</si>
  <si>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</si>
  <si>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</si>
  <si>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</si>
  <si>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</si>
  <si>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</si>
  <si>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</si>
  <si>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</si>
  <si>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</si>
  <si>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</si>
  <si>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</si>
  <si>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</si>
  <si>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</si>
  <si>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</si>
  <si>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</si>
  <si>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</si>
  <si>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</si>
  <si>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</si>
  <si>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</si>
  <si>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</si>
  <si>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</si>
  <si>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</si>
  <si>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</si>
  <si>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</si>
  <si>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</si>
  <si>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</si>
  <si>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</si>
  <si>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</si>
  <si>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</si>
  <si>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</si>
  <si>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</si>
  <si>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</si>
  <si>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</si>
  <si>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</si>
  <si>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</si>
  <si>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</si>
  <si>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</si>
  <si>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</si>
  <si>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</si>
  <si>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</si>
  <si>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</si>
  <si>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</si>
  <si>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</si>
  <si>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</si>
  <si>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</si>
  <si>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</si>
  <si>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</si>
  <si>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</si>
  <si>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</si>
  <si>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</si>
  <si>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</si>
  <si>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</si>
  <si>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</si>
  <si>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</si>
  <si>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</si>
  <si>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</si>
  <si>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</si>
  <si>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</si>
  <si>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</si>
  <si>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</si>
  <si>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</si>
  <si>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</si>
  <si>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</si>
  <si>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</si>
  <si>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</si>
  <si>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</si>
  <si>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</si>
  <si>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</si>
  <si>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</si>
  <si>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</si>
  <si>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</si>
  <si>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</si>
  <si>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</si>
  <si>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</si>
  <si>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</si>
  <si>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</si>
  <si>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</si>
  <si>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</si>
  <si>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</si>
  <si>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</si>
  <si>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</si>
  <si>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</si>
  <si>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</si>
  <si>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</si>
  <si>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</si>
  <si>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</si>
  <si>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</si>
  <si>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</si>
  <si>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</si>
  <si>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</si>
  <si>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</si>
  <si>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</si>
  <si>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</si>
  <si>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</si>
  <si>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</si>
  <si>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</si>
  <si>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</si>
  <si>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</si>
  <si>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</si>
  <si>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</si>
  <si>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</si>
  <si>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</si>
  <si>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</si>
  <si>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</si>
  <si>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</si>
  <si>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</si>
  <si>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</si>
  <si>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</si>
  <si>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</si>
  <si>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</si>
  <si>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</si>
  <si>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</si>
  <si>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</si>
  <si>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</si>
  <si>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</si>
  <si>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</si>
  <si>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</si>
  <si>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</si>
  <si>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</si>
  <si>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</si>
  <si>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</si>
  <si>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</si>
  <si>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</si>
  <si>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</si>
  <si>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</si>
  <si>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</si>
  <si>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</si>
  <si>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</si>
  <si>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</si>
  <si>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</si>
  <si>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</si>
  <si>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</si>
  <si>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</si>
  <si>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</si>
  <si>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</si>
  <si>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</si>
  <si>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</si>
  <si>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</si>
  <si>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</si>
  <si>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</si>
  <si>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</si>
  <si>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</si>
  <si>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</si>
  <si>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</si>
  <si>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</si>
  <si>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</si>
  <si>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</si>
  <si>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</si>
  <si>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</si>
  <si>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</si>
  <si>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</si>
  <si>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</si>
  <si>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</si>
  <si>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</si>
  <si>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</si>
  <si>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</si>
  <si>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</si>
  <si>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</si>
  <si>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</si>
  <si>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</si>
  <si>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</si>
  <si>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</si>
  <si>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</si>
  <si>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</si>
  <si>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</si>
  <si>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</si>
  <si>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</si>
  <si>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</si>
  <si>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</si>
  <si>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</si>
  <si>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</si>
  <si>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</si>
  <si>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</si>
  <si>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</si>
  <si>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</si>
  <si>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</si>
  <si>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</si>
  <si>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</si>
  <si>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</si>
  <si>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</si>
  <si>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</si>
  <si>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</si>
  <si>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</si>
  <si>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</si>
  <si>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</si>
  <si>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</si>
  <si>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</si>
  <si>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</si>
  <si>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</si>
  <si>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</si>
  <si>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</si>
  <si>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</si>
  <si>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</si>
  <si>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</si>
  <si>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</si>
  <si>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</si>
  <si>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</si>
  <si>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</si>
  <si>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</si>
  <si>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</si>
  <si>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</si>
  <si>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</si>
  <si>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</si>
  <si>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</si>
  <si>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</si>
  <si>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</si>
  <si>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</si>
  <si>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</si>
  <si>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</si>
  <si>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</si>
  <si>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</si>
  <si>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</si>
  <si>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</si>
  <si>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</si>
  <si>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</si>
  <si>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</si>
  <si>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</si>
  <si>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</si>
  <si>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</si>
  <si>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</si>
  <si>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</si>
  <si>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</si>
  <si>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</si>
  <si>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</si>
  <si>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</si>
  <si>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</si>
  <si>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</si>
  <si>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</si>
  <si>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</si>
  <si>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</si>
  <si>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</si>
  <si>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</si>
  <si>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</si>
  <si>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</si>
  <si>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</si>
  <si>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</si>
  <si>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</si>
  <si>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</si>
  <si>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</si>
  <si>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</si>
  <si>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</si>
  <si>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</si>
  <si>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</si>
  <si>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</si>
  <si>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</si>
  <si>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</si>
  <si>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</si>
  <si>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</si>
  <si>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</si>
  <si>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</si>
  <si>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</si>
  <si>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</si>
  <si>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</si>
  <si>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</si>
  <si>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</si>
  <si>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</si>
  <si>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</si>
  <si>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</si>
  <si>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</si>
  <si>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</si>
  <si>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</si>
  <si>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</si>
  <si>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</si>
  <si>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</si>
  <si>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</si>
  <si>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</si>
  <si>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</si>
  <si>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</si>
  <si>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</si>
  <si>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</si>
  <si>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</si>
  <si>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</si>
  <si>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</si>
  <si>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</si>
  <si>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</si>
  <si>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</si>
  <si>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</si>
  <si>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</si>
  <si>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</si>
  <si>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</si>
  <si>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</si>
  <si>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</si>
  <si>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</si>
  <si>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</si>
  <si>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</si>
  <si>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</si>
  <si>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</si>
  <si>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</si>
  <si>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</si>
  <si>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</si>
  <si>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</si>
  <si>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</si>
  <si>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</si>
  <si>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</si>
  <si>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</si>
  <si>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</si>
  <si>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</si>
  <si>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</si>
  <si>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</si>
  <si>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</si>
  <si>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</si>
  <si>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</si>
  <si>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</si>
  <si>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</si>
  <si>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</si>
  <si>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</si>
  <si>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</si>
  <si>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</si>
  <si>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</si>
  <si>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</si>
  <si>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</si>
  <si>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</si>
  <si>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</si>
  <si>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</si>
  <si>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</si>
  <si>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</si>
  <si>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</si>
  <si>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</si>
  <si>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</si>
  <si>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</si>
  <si>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</si>
  <si>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</si>
  <si>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</si>
  <si>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</si>
  <si>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</si>
  <si>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</si>
  <si>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</si>
  <si>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</si>
  <si>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</si>
  <si>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</si>
  <si>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</si>
  <si>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</si>
  <si>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</si>
  <si>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</si>
  <si>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</si>
  <si>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</si>
  <si>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</si>
  <si>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</si>
  <si>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</si>
  <si>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</si>
  <si>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</si>
  <si>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</si>
  <si>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</si>
  <si>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</si>
  <si>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</si>
  <si>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</si>
  <si>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</si>
  <si>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</si>
  <si>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</si>
  <si>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</si>
  <si>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</si>
  <si>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</si>
  <si>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</si>
  <si>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</si>
  <si>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</si>
  <si>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</si>
  <si>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</si>
  <si>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</si>
  <si>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</si>
  <si>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</si>
  <si>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</si>
  <si>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</si>
  <si>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</si>
  <si>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</si>
  <si>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</si>
  <si>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</si>
  <si>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</si>
  <si>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</si>
  <si>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</si>
  <si>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</si>
  <si>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</si>
  <si>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</si>
  <si>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</si>
  <si>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</si>
  <si>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</si>
  <si>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</si>
  <si>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</si>
  <si>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</si>
  <si>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</si>
  <si>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</si>
  <si>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</si>
  <si>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</si>
  <si>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</si>
  <si>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</si>
  <si>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</si>
  <si>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</si>
  <si>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</si>
  <si>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</si>
  <si>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</si>
  <si>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</si>
  <si>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</si>
  <si>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</si>
  <si>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</si>
  <si>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</si>
  <si>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</si>
  <si>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</si>
  <si>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</si>
  <si>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</si>
  <si>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</si>
  <si>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</si>
  <si>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</si>
  <si>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</si>
  <si>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</si>
  <si>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</si>
  <si>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</si>
  <si>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</si>
  <si>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</si>
  <si>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</si>
  <si>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</si>
  <si>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</si>
  <si>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</si>
  <si>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</si>
  <si>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</si>
  <si>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</si>
  <si>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</si>
  <si>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</si>
  <si>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</si>
  <si>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</si>
  <si>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</si>
  <si>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</si>
  <si>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</si>
  <si>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</si>
  <si>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</si>
  <si>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</si>
  <si>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</si>
  <si>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</si>
  <si>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</si>
  <si>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</si>
  <si>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</si>
  <si>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</si>
  <si>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</si>
  <si>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</si>
  <si>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</si>
  <si>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</si>
  <si>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</si>
  <si>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</si>
  <si>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</si>
  <si>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</si>
  <si>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</si>
  <si>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</si>
  <si>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</si>
  <si>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</si>
  <si>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</si>
  <si>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</si>
  <si>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</si>
  <si>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</si>
  <si>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</si>
  <si>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</si>
  <si>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</si>
  <si>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</si>
  <si>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</si>
  <si>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</si>
  <si>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</si>
  <si>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</si>
  <si>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</si>
  <si>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</si>
  <si>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</si>
  <si>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</si>
  <si>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</si>
  <si>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</si>
  <si>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</si>
  <si>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</si>
  <si>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</si>
  <si>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</si>
  <si>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</si>
  <si>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</si>
  <si>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</si>
  <si>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</si>
  <si>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</si>
  <si>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</si>
  <si>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</si>
  <si>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</si>
  <si>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</si>
  <si>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</si>
  <si>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</si>
  <si>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</si>
  <si>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</si>
  <si>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</si>
  <si>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</si>
  <si>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</si>
  <si>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</si>
  <si>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</si>
  <si>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</si>
  <si>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</si>
  <si>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</si>
  <si>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</si>
  <si>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</si>
  <si>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</si>
  <si>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</si>
  <si>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</si>
  <si>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</si>
  <si>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</si>
  <si>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</si>
  <si>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</si>
  <si>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</si>
  <si>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</si>
  <si>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</si>
  <si>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</si>
  <si>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</si>
  <si>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</si>
  <si>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</si>
  <si>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</si>
  <si>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</si>
  <si>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</si>
  <si>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</si>
  <si>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</si>
  <si>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</si>
  <si>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</si>
  <si>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</si>
  <si>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</si>
  <si>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</si>
  <si>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</si>
  <si>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</si>
  <si>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</si>
  <si>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</si>
  <si>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</si>
  <si>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</si>
  <si>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</si>
  <si>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</si>
  <si>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</si>
  <si>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</si>
  <si>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</si>
  <si>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</si>
  <si>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</si>
  <si>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</si>
  <si>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</si>
  <si>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</si>
  <si>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</si>
  <si>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</si>
  <si>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</si>
  <si>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</si>
  <si>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</si>
  <si>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</si>
  <si>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</si>
  <si>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</si>
  <si>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</si>
  <si>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</si>
  <si>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</si>
  <si>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</si>
  <si>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</si>
  <si>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</si>
  <si>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</si>
  <si>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</si>
  <si>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</si>
  <si>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</si>
  <si>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</si>
  <si>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</si>
  <si>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</si>
  <si>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</si>
  <si>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</si>
  <si>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</si>
  <si>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</si>
  <si>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</si>
  <si>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</si>
  <si>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</si>
  <si>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</si>
  <si>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</si>
  <si>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</si>
  <si>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</si>
  <si>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</si>
  <si>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</si>
  <si>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</si>
  <si>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</si>
  <si>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</si>
  <si>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</si>
  <si>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</si>
  <si>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</si>
  <si>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</si>
  <si>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</si>
  <si>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</si>
  <si>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</si>
  <si>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</si>
  <si>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</si>
  <si>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</si>
  <si>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</si>
  <si>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</si>
  <si>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</si>
  <si>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</si>
  <si>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</si>
  <si>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</si>
  <si>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</si>
  <si>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</si>
  <si>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</si>
  <si>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</si>
  <si>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</si>
  <si>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</si>
  <si>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</si>
  <si>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</si>
  <si>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</si>
  <si>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</si>
  <si>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</si>
  <si>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</si>
  <si>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</si>
  <si>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</si>
  <si>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</si>
  <si>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</si>
  <si>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</si>
  <si>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</si>
  <si>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</si>
  <si>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</si>
  <si>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</si>
  <si>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</si>
  <si>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</si>
  <si>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</si>
  <si>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</si>
  <si>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</si>
  <si>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</si>
  <si>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</si>
  <si>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</si>
  <si>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</si>
  <si>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</si>
  <si>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</si>
  <si>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</si>
  <si>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</si>
  <si>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</si>
  <si>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</si>
  <si>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</si>
  <si>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</si>
  <si>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</si>
  <si>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</si>
  <si>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</si>
  <si>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</si>
  <si>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</si>
  <si>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</si>
  <si>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</si>
  <si>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</si>
  <si>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</si>
  <si>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</si>
  <si>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</si>
  <si>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</si>
  <si>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</si>
  <si>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</si>
  <si>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</si>
  <si>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</si>
  <si>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</si>
  <si>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</si>
  <si>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</si>
  <si>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</si>
  <si>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</si>
  <si>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</si>
  <si>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</si>
  <si>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</si>
  <si>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</si>
  <si>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</si>
  <si>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</si>
  <si>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</si>
  <si>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</si>
  <si>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</si>
  <si>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</si>
  <si>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</si>
  <si>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</si>
  <si>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</si>
  <si>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</si>
  <si>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</si>
  <si>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</si>
  <si>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</si>
  <si>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</si>
  <si>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</si>
  <si>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</si>
  <si>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</si>
  <si>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</si>
  <si>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</si>
  <si>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</si>
  <si>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</si>
  <si>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</si>
  <si>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</si>
  <si>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</si>
  <si>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</si>
  <si>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</si>
  <si>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</si>
  <si>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</si>
  <si>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</si>
  <si>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</si>
  <si>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</si>
  <si>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</si>
  <si>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</si>
  <si>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</si>
  <si>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</si>
  <si>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</si>
  <si>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</si>
  <si>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</si>
  <si>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</si>
  <si>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</si>
  <si>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</si>
  <si>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</si>
  <si>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</si>
  <si>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</si>
  <si>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</si>
  <si>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</si>
  <si>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</si>
  <si>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</si>
  <si>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</si>
  <si>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</si>
  <si>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</si>
  <si>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</si>
  <si>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</si>
  <si>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</si>
  <si>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</si>
  <si>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</si>
  <si>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</si>
  <si>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</si>
  <si>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</si>
  <si>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</si>
  <si>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</si>
  <si>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</si>
  <si>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</si>
  <si>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</si>
  <si>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</si>
  <si>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</si>
  <si>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</si>
  <si>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</si>
  <si>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</si>
  <si>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</si>
  <si>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</si>
  <si>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</si>
  <si>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</si>
  <si>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</si>
  <si>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</si>
  <si>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</si>
  <si>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</si>
  <si>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</si>
  <si>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</si>
  <si>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</si>
  <si>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</si>
  <si>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</si>
  <si>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</si>
  <si>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</si>
  <si>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</si>
  <si>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</si>
  <si>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</si>
  <si>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</si>
  <si>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</si>
  <si>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</si>
  <si>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</si>
  <si>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</si>
  <si>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</si>
  <si>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</si>
  <si>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</si>
  <si>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</si>
  <si>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</si>
  <si>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</si>
  <si>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</si>
  <si>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</si>
  <si>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</si>
  <si>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</si>
  <si>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</si>
  <si>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</si>
  <si>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</si>
  <si>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</si>
  <si>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</si>
  <si>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</si>
  <si>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</si>
  <si>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</si>
  <si>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</si>
  <si>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</si>
  <si>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</si>
  <si>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</si>
  <si>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</si>
  <si>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</si>
  <si>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</si>
  <si>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</si>
  <si>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</si>
  <si>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</si>
  <si>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</si>
  <si>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</si>
  <si>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</si>
  <si>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</si>
  <si>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</si>
  <si>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</si>
  <si>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</si>
  <si>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</si>
  <si>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</si>
  <si>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</si>
  <si>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</si>
  <si>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</si>
  <si>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</si>
  <si>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</si>
  <si>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</si>
  <si>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</si>
  <si>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</si>
  <si>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</si>
  <si>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</si>
  <si>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</si>
  <si>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</si>
  <si>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</si>
  <si>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</si>
  <si>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</si>
  <si>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</si>
  <si>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</si>
  <si>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</si>
  <si>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</si>
  <si>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</si>
  <si>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</si>
  <si>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</si>
  <si>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</si>
  <si>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</si>
  <si>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</si>
  <si>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</si>
  <si>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</si>
  <si>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</si>
  <si>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</si>
  <si>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</si>
  <si>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</si>
  <si>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</si>
  <si>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</si>
  <si>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</si>
  <si>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</si>
  <si>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</si>
  <si>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</si>
  <si>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</si>
  <si>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</si>
  <si>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</si>
  <si>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</si>
  <si>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</si>
  <si>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</si>
  <si>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</si>
  <si>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</si>
  <si>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</si>
  <si>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</si>
  <si>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</si>
  <si>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</si>
  <si>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</si>
  <si>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</si>
  <si>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</si>
  <si>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</si>
  <si>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</si>
  <si>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</si>
  <si>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</si>
  <si>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</si>
  <si>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</si>
  <si>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</si>
  <si>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</si>
  <si>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</si>
  <si>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</si>
  <si>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</si>
  <si>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</si>
  <si>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</si>
  <si>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</si>
  <si>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</si>
  <si>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</si>
  <si>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</si>
  <si>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</si>
  <si>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</si>
  <si>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</si>
  <si>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</si>
  <si>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</si>
  <si>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</si>
  <si>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</si>
  <si>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</si>
  <si>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</si>
  <si>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</si>
  <si>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</si>
  <si>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</si>
  <si>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</si>
  <si>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</si>
  <si>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</si>
  <si>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</si>
  <si>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</si>
  <si>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</si>
  <si>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</si>
  <si>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</si>
  <si>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</si>
  <si>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</si>
  <si>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</si>
  <si>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</si>
  <si>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</si>
  <si>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</si>
  <si>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</si>
  <si>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</si>
  <si>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</si>
  <si>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</si>
  <si>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</si>
  <si>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</si>
  <si>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</si>
  <si>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</si>
  <si>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</si>
  <si>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</si>
  <si>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</si>
  <si>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</si>
  <si>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</si>
  <si>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</si>
  <si>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</si>
  <si>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</si>
  <si>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</si>
  <si>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</si>
  <si>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</si>
  <si>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</si>
  <si>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</si>
  <si>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</si>
  <si>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</si>
  <si>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</si>
  <si>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</si>
  <si>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</si>
  <si>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</si>
  <si>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</si>
  <si>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</si>
  <si>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</si>
  <si>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</si>
  <si>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</si>
  <si>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</si>
  <si>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</si>
  <si>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</si>
  <si>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</si>
  <si>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</si>
  <si>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</si>
  <si>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</si>
  <si>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</si>
  <si>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</si>
  <si>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</si>
  <si>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</si>
  <si>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</si>
  <si>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</si>
  <si>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</si>
  <si>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</si>
  <si>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</si>
  <si>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</si>
  <si>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</si>
  <si>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</si>
  <si>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</si>
  <si>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</si>
  <si>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</si>
  <si>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</si>
  <si>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</si>
  <si>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</si>
  <si>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</si>
  <si>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</si>
  <si>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</si>
  <si>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</si>
  <si>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</si>
  <si>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</si>
  <si>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</si>
  <si>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</si>
  <si>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</si>
  <si>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</si>
  <si>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</si>
  <si>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</si>
  <si>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</si>
  <si>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</si>
  <si>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</si>
  <si>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</si>
  <si>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</si>
  <si>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</si>
  <si>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</si>
  <si>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</si>
  <si>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</si>
  <si>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</si>
  <si>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</si>
  <si>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</si>
  <si>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</si>
  <si>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</si>
  <si>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</si>
  <si>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</si>
  <si>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</si>
  <si>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</si>
  <si>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</si>
  <si>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</si>
  <si>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</si>
  <si>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</si>
  <si>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</si>
  <si>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</si>
  <si>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</si>
  <si>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</si>
  <si>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</si>
  <si>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</si>
  <si>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</si>
  <si>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</si>
  <si>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</si>
  <si>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</si>
  <si>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</si>
  <si>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</si>
  <si>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</si>
  <si>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</si>
  <si>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</si>
  <si>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</si>
  <si>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</si>
  <si>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</si>
  <si>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</si>
  <si>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</si>
  <si>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</si>
  <si>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</si>
  <si>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</si>
  <si>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</si>
  <si>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</si>
  <si>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</si>
  <si>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</si>
  <si>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</si>
  <si>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</si>
  <si>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</si>
  <si>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</si>
  <si>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</si>
  <si>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</si>
  <si>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</si>
  <si>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</si>
  <si>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</si>
  <si>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</si>
  <si>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</si>
  <si>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</si>
  <si>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</si>
  <si>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</si>
  <si>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</si>
  <si>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</si>
  <si>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</si>
  <si>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</si>
  <si>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</si>
  <si>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</si>
  <si>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</si>
  <si>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</si>
  <si>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</si>
  <si>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</si>
  <si>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</si>
  <si>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</si>
  <si>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</si>
  <si>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</si>
  <si>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</si>
  <si>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</si>
  <si>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</si>
  <si>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</si>
  <si>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</si>
  <si>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</si>
  <si>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</si>
  <si>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</si>
  <si>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</si>
  <si>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</si>
  <si>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</si>
  <si>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</si>
  <si>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</si>
  <si>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</si>
  <si>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</si>
  <si>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</si>
  <si>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</si>
  <si>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</si>
  <si>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</si>
  <si>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</si>
  <si>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</si>
  <si>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</si>
  <si>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</si>
  <si>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</si>
  <si>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</si>
  <si>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</si>
  <si>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</si>
  <si>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</si>
  <si>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</si>
  <si>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</si>
  <si>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</si>
  <si>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</si>
  <si>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</si>
  <si>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</si>
  <si>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</si>
  <si>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</si>
  <si>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</si>
  <si>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</si>
  <si>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</si>
  <si>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</si>
  <si>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</si>
  <si>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</si>
  <si>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</si>
  <si>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</si>
  <si>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</si>
  <si>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</si>
  <si>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</si>
  <si>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</si>
  <si>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</si>
  <si>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</si>
  <si>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</si>
  <si>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</si>
  <si>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</si>
  <si>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</si>
  <si>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</si>
  <si>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</si>
  <si>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</si>
  <si>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</si>
  <si>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</si>
  <si>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</si>
  <si>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</si>
  <si>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</si>
  <si>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</si>
  <si>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</si>
  <si>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</si>
  <si>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</si>
  <si>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</si>
  <si>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</si>
  <si>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</si>
  <si>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</si>
  <si>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</si>
  <si>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</si>
  <si>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</si>
  <si>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</si>
  <si>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</si>
  <si>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</si>
  <si>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</si>
  <si>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</si>
  <si>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</si>
  <si>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</si>
  <si>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</si>
  <si>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</si>
  <si>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</si>
  <si>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</si>
  <si>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</si>
  <si>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</si>
  <si>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</si>
  <si>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</si>
  <si>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</si>
  <si>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</si>
  <si>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</si>
  <si>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</si>
  <si>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</si>
  <si>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</si>
  <si>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</si>
  <si>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</si>
  <si>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</si>
  <si>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</si>
  <si>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</si>
  <si>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</si>
  <si>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</si>
  <si>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</si>
  <si>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</si>
  <si>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</si>
  <si>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</si>
  <si>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</si>
  <si>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</si>
  <si>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</si>
  <si>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</si>
  <si>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</si>
  <si>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</si>
  <si>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</si>
  <si>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</si>
  <si>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</si>
  <si>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</si>
  <si>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</si>
  <si>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</si>
  <si>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</si>
  <si>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</si>
  <si>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</si>
  <si>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</si>
  <si>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</si>
  <si>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</si>
  <si>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</si>
  <si>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</si>
  <si>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</si>
  <si>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</si>
  <si>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</si>
  <si>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</si>
  <si>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</si>
  <si>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</si>
  <si>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</si>
  <si>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</si>
  <si>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</si>
  <si>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</si>
  <si>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</si>
  <si>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</si>
  <si>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</si>
  <si>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</si>
  <si>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</si>
  <si>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</si>
  <si>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</si>
  <si>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</si>
  <si>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</si>
  <si>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</si>
  <si>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</si>
  <si>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</si>
  <si>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</si>
  <si>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</si>
  <si>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</si>
  <si>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</si>
  <si>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</si>
  <si>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</si>
  <si>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</si>
  <si>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</si>
  <si>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</si>
  <si>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</si>
  <si>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</si>
  <si>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</si>
  <si>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</si>
  <si>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</si>
  <si>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</si>
  <si>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</si>
  <si>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</si>
  <si>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</si>
  <si>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</si>
  <si>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</si>
  <si>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</si>
  <si>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</si>
  <si>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</si>
  <si>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</si>
  <si>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</si>
  <si>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</si>
  <si>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</si>
  <si>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</si>
  <si>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</si>
  <si>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</si>
  <si>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</si>
  <si>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</si>
  <si>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</si>
  <si>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</si>
  <si>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</si>
  <si>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</si>
  <si>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</si>
  <si>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</si>
  <si>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</si>
  <si>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</si>
  <si>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</si>
  <si>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</si>
  <si>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</si>
  <si>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</si>
  <si>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</si>
  <si>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</si>
  <si>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</si>
  <si>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</si>
  <si>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</si>
  <si>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</si>
  <si>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</si>
  <si>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</si>
  <si>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</si>
  <si>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</si>
  <si>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</si>
  <si>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</si>
  <si>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</si>
  <si>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</si>
  <si>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</si>
  <si>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</si>
  <si>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</si>
  <si>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</si>
  <si>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</si>
  <si>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</si>
  <si>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</si>
  <si>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</si>
  <si>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</si>
  <si>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</si>
  <si>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</si>
  <si>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</si>
  <si>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</si>
  <si>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</si>
  <si>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</si>
  <si>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</si>
  <si>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</si>
  <si>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</si>
  <si>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</si>
  <si>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</si>
  <si>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</si>
  <si>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</si>
  <si>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</si>
  <si>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</si>
  <si>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</si>
  <si>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</si>
  <si>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</si>
  <si>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</si>
  <si>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</si>
  <si>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</si>
  <si>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</si>
  <si>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</si>
  <si>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</si>
  <si>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</si>
  <si>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</si>
  <si>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</si>
  <si>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</si>
  <si>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</si>
  <si>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</si>
  <si>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</si>
  <si>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</si>
  <si>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</si>
  <si>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</si>
  <si>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</si>
  <si>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</si>
  <si>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</si>
  <si>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</si>
  <si>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</si>
  <si>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</si>
  <si>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</si>
  <si>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</si>
  <si>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</si>
  <si>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</si>
  <si>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</si>
  <si>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</si>
  <si>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</si>
  <si>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</si>
  <si>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</si>
  <si>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</si>
  <si>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</si>
  <si>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</si>
  <si>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</si>
  <si>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</si>
  <si>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</si>
  <si>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</si>
  <si>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</si>
  <si>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</si>
  <si>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</si>
  <si>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</si>
  <si>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</si>
  <si>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</si>
  <si>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</si>
  <si>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</si>
  <si>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</si>
  <si>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</si>
  <si>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</si>
  <si>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</si>
  <si>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</si>
  <si>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</si>
  <si>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</si>
  <si>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</si>
  <si>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</si>
  <si>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</si>
  <si>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</si>
  <si>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</si>
  <si>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</si>
  <si>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</si>
  <si>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</si>
  <si>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</si>
  <si>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</si>
  <si>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</si>
  <si>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</si>
  <si>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</si>
  <si>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</si>
  <si>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</si>
  <si>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</si>
  <si>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</si>
  <si>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</si>
  <si>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</si>
  <si>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</si>
  <si>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</si>
  <si>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</si>
  <si>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</si>
  <si>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</si>
  <si>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</si>
  <si>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</si>
  <si>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</si>
  <si>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</si>
  <si>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</si>
  <si>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</si>
  <si>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</si>
  <si>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</si>
  <si>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</si>
  <si>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</si>
  <si>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</si>
  <si>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</si>
  <si>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</si>
  <si>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</si>
  <si>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</si>
  <si>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</si>
  <si>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</si>
  <si>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</si>
  <si>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</si>
  <si>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</si>
  <si>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</si>
  <si>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</si>
  <si>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</si>
  <si>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</si>
  <si>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</si>
  <si>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</si>
  <si>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</si>
  <si>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</si>
  <si>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</si>
  <si>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</si>
  <si>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</si>
  <si>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</si>
  <si>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</si>
  <si>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</si>
  <si>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</si>
  <si>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</si>
  <si>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</si>
  <si>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</si>
  <si>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</si>
  <si>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</si>
  <si>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</si>
  <si>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</si>
  <si>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</si>
  <si>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</si>
  <si>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</si>
  <si>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</si>
  <si>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</si>
  <si>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</si>
  <si>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</si>
  <si>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</si>
  <si>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</si>
  <si>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</si>
  <si>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</si>
  <si>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</si>
  <si>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</si>
  <si>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</si>
  <si>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</si>
  <si>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</si>
  <si>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</si>
  <si>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</si>
  <si>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</si>
  <si>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</si>
  <si>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</si>
  <si>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</si>
  <si>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</si>
  <si>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</si>
  <si>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</si>
  <si>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</si>
  <si>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</si>
  <si>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</si>
  <si>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</si>
  <si>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</si>
  <si>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</si>
  <si>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</si>
  <si>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</si>
  <si>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</si>
  <si>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</si>
  <si>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</si>
  <si>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</si>
  <si>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</si>
  <si>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</si>
  <si>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</si>
  <si>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</si>
  <si>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</si>
  <si>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</si>
  <si>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</si>
  <si>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</si>
  <si>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</si>
  <si>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</si>
  <si>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</si>
  <si>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</si>
  <si>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</si>
  <si>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</si>
  <si>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</si>
  <si>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</si>
  <si>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</si>
  <si>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</si>
  <si>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</si>
  <si>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</si>
  <si>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</si>
  <si>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</si>
  <si>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</si>
  <si>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</si>
  <si>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</si>
  <si>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</si>
  <si>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</si>
  <si>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</si>
  <si>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</si>
  <si>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</si>
  <si>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</si>
  <si>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</si>
  <si>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</si>
  <si>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</si>
  <si>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</si>
  <si>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</si>
  <si>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</si>
  <si>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</si>
  <si>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</si>
  <si>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</si>
  <si>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</si>
  <si>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</si>
  <si>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</si>
  <si>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</si>
  <si>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</si>
  <si>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</si>
  <si>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</si>
  <si>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</si>
  <si>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</si>
  <si>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</si>
  <si>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</si>
  <si>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</si>
  <si>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</si>
  <si>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</si>
  <si>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</si>
  <si>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</si>
  <si>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</si>
  <si>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</si>
  <si>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</si>
  <si>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</si>
  <si>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</si>
  <si>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</si>
  <si>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</si>
  <si>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</si>
  <si>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</si>
  <si>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</si>
  <si>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</si>
  <si>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</si>
  <si>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</si>
  <si>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</si>
  <si>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</si>
  <si>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</si>
  <si>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</si>
  <si>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</si>
  <si>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</si>
  <si>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</si>
  <si>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</si>
  <si>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</si>
  <si>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</si>
  <si>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</si>
  <si>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</si>
  <si>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</si>
  <si>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</si>
  <si>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</si>
  <si>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</si>
  <si>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</si>
  <si>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</si>
  <si>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</si>
  <si>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</si>
  <si>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</si>
  <si>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</si>
  <si>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</si>
  <si>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</si>
  <si>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</si>
  <si>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</si>
  <si>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</si>
  <si>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</si>
  <si>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</si>
  <si>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</si>
  <si>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</si>
  <si>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</si>
  <si>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</si>
  <si>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</si>
  <si>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</si>
  <si>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</si>
  <si>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</si>
  <si>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</si>
  <si>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</si>
  <si>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</si>
  <si>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</si>
  <si>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</si>
  <si>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</si>
  <si>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</si>
  <si>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</si>
  <si>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</si>
  <si>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</si>
  <si>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</si>
  <si>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</si>
  <si>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</si>
  <si>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</si>
  <si>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</si>
  <si>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</si>
  <si>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</si>
  <si>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</si>
  <si>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</si>
  <si>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</si>
  <si>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</si>
  <si>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</si>
  <si>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</si>
  <si>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</si>
  <si>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</si>
  <si>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</si>
  <si>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</si>
  <si>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</si>
  <si>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</si>
  <si>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</si>
  <si>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</si>
  <si>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</si>
  <si>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</si>
  <si>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</si>
  <si>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</si>
  <si>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</si>
  <si>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</si>
  <si>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</si>
  <si>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</si>
  <si>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</si>
  <si>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</si>
  <si>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</si>
  <si>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</si>
  <si>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</si>
  <si>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</si>
  <si>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</si>
  <si>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</si>
  <si>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</si>
  <si>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</si>
  <si>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</si>
  <si>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</si>
  <si>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</si>
  <si>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</si>
  <si>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</si>
  <si>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</si>
  <si>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</si>
  <si>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</si>
  <si>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</si>
  <si>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</si>
  <si>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</si>
  <si>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</si>
  <si>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</si>
  <si>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</si>
  <si>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</si>
  <si>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</si>
  <si>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</si>
  <si>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</si>
  <si>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</si>
  <si>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</si>
  <si>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</si>
  <si>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</si>
  <si>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</si>
  <si>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</si>
  <si>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</si>
  <si>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</si>
  <si>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</si>
  <si>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</si>
  <si>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</si>
  <si>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</si>
  <si>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</si>
  <si>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</si>
  <si>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</si>
  <si>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</si>
  <si>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</si>
  <si>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</si>
  <si>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</si>
  <si>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</si>
  <si>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</si>
  <si>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</si>
  <si>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</si>
  <si>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</si>
  <si>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</si>
  <si>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</si>
  <si>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</si>
  <si>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</si>
  <si>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</si>
  <si>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</si>
  <si>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</si>
  <si>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</si>
  <si>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</si>
  <si>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</si>
  <si>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</si>
  <si>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</si>
  <si>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</si>
  <si>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</si>
  <si>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</si>
  <si>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</si>
  <si>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</si>
  <si>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</si>
  <si>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</si>
  <si>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</si>
  <si>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</si>
  <si>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</si>
  <si>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</si>
  <si>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</si>
  <si>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</si>
  <si>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</si>
  <si>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</si>
  <si>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</si>
  <si>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</si>
  <si>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</si>
  <si>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</si>
  <si>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</si>
  <si>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</si>
  <si>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</si>
  <si>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</si>
  <si>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</si>
  <si>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</si>
  <si>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</si>
  <si>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</si>
  <si>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</si>
  <si>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</si>
  <si>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</si>
  <si>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</si>
  <si>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</si>
  <si>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</si>
  <si>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</si>
  <si>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</si>
  <si>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</si>
  <si>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</si>
  <si>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</si>
  <si>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</si>
  <si>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</si>
  <si>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</si>
  <si>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</si>
  <si>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</si>
  <si>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</si>
  <si>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</si>
  <si>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</si>
  <si>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</si>
  <si>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</si>
  <si>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</si>
  <si>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</si>
  <si>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</si>
  <si>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</si>
  <si>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</si>
  <si>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</si>
  <si>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</si>
  <si>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</si>
  <si>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</si>
  <si>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</si>
  <si>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</si>
  <si>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</si>
  <si>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</si>
  <si>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</si>
  <si>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</si>
  <si>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</si>
  <si>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</si>
  <si>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</si>
  <si>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</si>
  <si>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</si>
  <si>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</si>
  <si>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</si>
  <si>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</si>
  <si>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</si>
  <si>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</si>
  <si>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</si>
  <si>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</si>
  <si>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</si>
  <si>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</si>
  <si>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</si>
  <si>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</si>
  <si>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</si>
  <si>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</si>
  <si>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</si>
  <si>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</si>
  <si>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</si>
  <si>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</si>
  <si>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</si>
  <si>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</si>
  <si>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</si>
  <si>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</si>
  <si>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</si>
  <si>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</si>
  <si>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</si>
  <si>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</si>
  <si>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</si>
  <si>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</si>
  <si>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</si>
  <si>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</si>
  <si>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</si>
  <si>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</si>
  <si>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</si>
  <si>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</si>
  <si>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</si>
  <si>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</si>
  <si>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</si>
  <si>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</si>
  <si>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</si>
  <si>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</si>
  <si>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</si>
  <si>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</si>
  <si>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</si>
  <si>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</si>
  <si>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</si>
  <si>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</si>
  <si>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</si>
  <si>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</si>
  <si>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</si>
  <si>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</si>
  <si>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</si>
  <si>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</si>
  <si>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</si>
  <si>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</si>
  <si>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</si>
  <si>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</si>
  <si>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</si>
  <si>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</si>
  <si>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</si>
  <si>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</si>
  <si>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</si>
  <si>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</si>
  <si>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</si>
  <si>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</si>
  <si>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</si>
  <si>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</si>
  <si>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</si>
  <si>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</si>
  <si>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</si>
  <si>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</si>
  <si>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</si>
  <si>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</si>
  <si>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</si>
  <si>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</si>
  <si>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</si>
  <si>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</si>
  <si>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</si>
  <si>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</si>
  <si>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</si>
  <si>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</si>
  <si>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</si>
  <si>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</si>
  <si>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</si>
  <si>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</si>
  <si>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</si>
  <si>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</si>
  <si>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</si>
  <si>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</si>
  <si>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</si>
  <si>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</si>
  <si>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</si>
  <si>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</si>
  <si>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</si>
  <si>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</si>
  <si>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</si>
  <si>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</si>
  <si>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</si>
  <si>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</si>
  <si>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</si>
  <si>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</si>
  <si>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</si>
  <si>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</si>
  <si>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</si>
  <si>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</si>
  <si>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</si>
  <si>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</si>
  <si>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</si>
  <si>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</si>
  <si>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</si>
  <si>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</si>
  <si>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</si>
  <si>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</si>
  <si>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</si>
  <si>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</si>
  <si>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</si>
  <si>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</si>
  <si>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</si>
  <si>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</si>
  <si>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</si>
  <si>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</si>
  <si>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</si>
  <si>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</si>
  <si>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</si>
  <si>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</si>
  <si>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</si>
  <si>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</si>
  <si>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</si>
  <si>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</si>
  <si>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</si>
  <si>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</si>
  <si>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</si>
  <si>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</si>
  <si>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</si>
  <si>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</si>
  <si>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</si>
  <si>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</si>
  <si>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</si>
  <si>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</si>
  <si>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</si>
  <si>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</si>
  <si>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</si>
  <si>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</si>
  <si>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</si>
  <si>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</si>
  <si>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</si>
  <si>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</si>
  <si>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</si>
  <si>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</si>
  <si>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</si>
  <si>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</si>
  <si>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</si>
  <si>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</si>
  <si>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</si>
  <si>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</si>
  <si>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</si>
  <si>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</si>
  <si>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</si>
  <si>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</si>
  <si>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</si>
  <si>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</si>
  <si>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</si>
  <si>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</si>
  <si>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</si>
  <si>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</si>
  <si>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</si>
  <si>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</si>
  <si>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</si>
  <si>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</si>
  <si>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</si>
  <si>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</si>
  <si>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</si>
  <si>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</si>
  <si>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</si>
  <si>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</si>
  <si>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</si>
  <si>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</si>
  <si>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</si>
  <si>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</si>
  <si>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</si>
  <si>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</si>
  <si>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</si>
  <si>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</si>
  <si>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</si>
  <si>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</si>
  <si>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</si>
  <si>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</si>
  <si>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</si>
  <si>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</si>
  <si>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</si>
  <si>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</si>
  <si>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</si>
  <si>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</si>
  <si>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</si>
  <si>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</si>
  <si>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</si>
  <si>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</si>
  <si>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</si>
  <si>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</si>
  <si>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</si>
  <si>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</si>
  <si>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</si>
  <si>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</si>
  <si>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</si>
  <si>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</si>
  <si>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</si>
  <si>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</si>
  <si>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</si>
  <si>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</si>
  <si>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</si>
  <si>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</si>
  <si>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</si>
  <si>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</si>
  <si>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</si>
  <si>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</si>
  <si>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</si>
  <si>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</si>
  <si>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</si>
  <si>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</si>
  <si>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</si>
  <si>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</si>
  <si>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</si>
  <si>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</si>
  <si>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</si>
  <si>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</si>
  <si>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</si>
  <si>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</si>
  <si>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</si>
  <si>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</si>
  <si>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</si>
  <si>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</si>
  <si>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</si>
  <si>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</si>
  <si>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</si>
  <si>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</si>
  <si>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</si>
  <si>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</si>
  <si>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</si>
  <si>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</si>
  <si>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</si>
  <si>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</si>
  <si>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</si>
  <si>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</si>
  <si>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</si>
  <si>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</si>
  <si>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</si>
  <si>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</si>
  <si>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</si>
  <si>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</si>
  <si>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</si>
  <si>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</si>
  <si>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</si>
  <si>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</si>
  <si>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</si>
  <si>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</si>
  <si>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</si>
  <si>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</si>
  <si>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</si>
  <si>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</si>
  <si>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</si>
  <si>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</si>
  <si>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</si>
  <si>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</si>
  <si>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</si>
  <si>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</si>
  <si>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</si>
  <si>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</si>
  <si>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</si>
  <si>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</si>
  <si>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</si>
  <si>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</si>
  <si>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</si>
  <si>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</si>
  <si>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</si>
  <si>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</si>
  <si>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</si>
  <si>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</si>
  <si>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</si>
  <si>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</si>
  <si>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</si>
  <si>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</si>
  <si>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</si>
  <si>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</si>
  <si>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</si>
  <si>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</si>
  <si>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</si>
  <si>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</si>
  <si>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</si>
  <si>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</si>
  <si>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</si>
  <si>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</si>
  <si>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</si>
  <si>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</si>
  <si>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</si>
  <si>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</si>
  <si>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</si>
  <si>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</si>
  <si>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</si>
  <si>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</si>
  <si>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</si>
  <si>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</si>
  <si>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</si>
  <si>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</si>
  <si>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</si>
  <si>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</si>
  <si>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</si>
  <si>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</si>
  <si>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</si>
  <si>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</si>
  <si>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</si>
  <si>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</si>
  <si>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</si>
  <si>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</si>
  <si>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</si>
  <si>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</si>
  <si>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</si>
  <si>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</si>
  <si>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</si>
  <si>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</si>
  <si>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</si>
  <si>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</si>
  <si>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</si>
  <si>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</si>
  <si>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</si>
  <si>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</si>
  <si>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</si>
  <si>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</si>
  <si>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</si>
  <si>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</si>
  <si>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</si>
  <si>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</si>
  <si>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</si>
  <si>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</si>
  <si>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</si>
  <si>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</si>
  <si>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</si>
  <si>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</si>
  <si>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</si>
  <si>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</si>
  <si>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</si>
  <si>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</si>
  <si>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</si>
  <si>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</si>
  <si>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</si>
  <si>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</si>
  <si>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</si>
  <si>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</si>
  <si>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</si>
  <si>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</si>
  <si>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</si>
  <si>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</si>
  <si>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</si>
  <si>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</si>
  <si>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</si>
  <si>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</si>
  <si>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</si>
  <si>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</si>
  <si>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</si>
  <si>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</si>
  <si>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</si>
  <si>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</si>
  <si>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</si>
  <si>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</si>
  <si>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</si>
  <si>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</si>
  <si>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</si>
  <si>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</si>
  <si>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</si>
  <si>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</si>
  <si>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</si>
  <si>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</si>
  <si>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</si>
  <si>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</si>
  <si>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</si>
  <si>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</si>
  <si>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</si>
  <si>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</si>
  <si>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</si>
  <si>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</si>
  <si>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</si>
  <si>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</si>
  <si>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</si>
  <si>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</si>
  <si>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</si>
  <si>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</si>
  <si>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</si>
  <si>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</si>
  <si>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</si>
  <si>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</si>
  <si>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</si>
  <si>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</si>
  <si>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</si>
  <si>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</si>
  <si>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</si>
  <si>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</si>
  <si>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</si>
  <si>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</si>
  <si>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</si>
  <si>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</si>
  <si>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</si>
  <si>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</si>
  <si>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</si>
  <si>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</si>
  <si>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</si>
  <si>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</si>
  <si>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</si>
  <si>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</si>
  <si>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</si>
  <si>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</si>
  <si>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</si>
  <si>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</si>
  <si>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</si>
  <si>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</si>
  <si>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</si>
  <si>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</si>
  <si>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</si>
  <si>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</si>
  <si>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</si>
  <si>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</si>
  <si>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</si>
  <si>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</si>
  <si>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</si>
  <si>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</si>
  <si>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</si>
  <si>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</si>
  <si>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</si>
  <si>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</si>
  <si>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</si>
  <si>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</si>
  <si>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</si>
  <si>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</si>
  <si>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</si>
  <si>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</si>
  <si>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</si>
  <si>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</si>
  <si>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</si>
  <si>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</si>
  <si>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</si>
  <si>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</si>
  <si>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</si>
  <si>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</si>
  <si>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</si>
  <si>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</si>
  <si>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</si>
  <si>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</si>
  <si>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</si>
  <si>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</si>
  <si>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</si>
  <si>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</si>
  <si>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</si>
  <si>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</si>
  <si>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</si>
  <si>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</si>
  <si>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</si>
  <si>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</si>
  <si>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</si>
  <si>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</si>
  <si>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</si>
  <si>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</si>
  <si>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</si>
  <si>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</si>
  <si>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</si>
  <si>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</si>
  <si>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</si>
  <si>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</si>
  <si>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</si>
  <si>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</si>
  <si>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</si>
  <si>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</si>
  <si>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</si>
  <si>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</si>
  <si>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</si>
  <si>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</si>
  <si>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</si>
  <si>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</si>
  <si>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</si>
  <si>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</si>
  <si>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</si>
  <si>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</si>
  <si>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</si>
  <si>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</si>
  <si>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</si>
  <si>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</si>
  <si>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</si>
  <si>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</si>
  <si>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</si>
  <si>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</si>
  <si>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</si>
  <si>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</si>
  <si>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</si>
  <si>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</si>
  <si>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</si>
  <si>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</si>
  <si>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</si>
  <si>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</si>
  <si>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</si>
  <si>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</si>
  <si>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</si>
  <si>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</si>
  <si>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</si>
  <si>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</si>
  <si>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</si>
  <si>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</si>
  <si>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</si>
  <si>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</si>
  <si>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</si>
  <si>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</si>
  <si>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</si>
  <si>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</si>
  <si>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</si>
  <si>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</si>
  <si>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</si>
  <si>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</si>
  <si>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</si>
  <si>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</si>
  <si>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</si>
  <si>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</si>
  <si>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</si>
  <si>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</si>
  <si>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</si>
  <si>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</si>
  <si>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</si>
  <si>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</si>
  <si>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</si>
  <si>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</si>
  <si>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</si>
  <si>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</si>
  <si>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</si>
  <si>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</si>
  <si>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</si>
  <si>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</si>
  <si>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</si>
  <si>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</si>
  <si>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</si>
  <si>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</si>
  <si>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</si>
  <si>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</si>
  <si>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</si>
  <si>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</si>
  <si>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</si>
  <si>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</si>
  <si>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</si>
  <si>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</si>
  <si>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</si>
  <si>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</si>
  <si>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</si>
  <si>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</si>
  <si>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</si>
  <si>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</si>
  <si>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</si>
  <si>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</si>
  <si>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</si>
  <si>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</si>
  <si>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</si>
  <si>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</si>
  <si>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</si>
  <si>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</si>
  <si>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</si>
  <si>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</si>
  <si>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</si>
  <si>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</si>
  <si>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</si>
  <si>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</si>
  <si>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</si>
  <si>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</si>
  <si>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</si>
  <si>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</si>
  <si>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</si>
  <si>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</si>
  <si>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</si>
  <si>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</si>
  <si>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</si>
  <si>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</si>
  <si>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</si>
  <si>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</si>
  <si>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</si>
  <si>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</si>
  <si>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</si>
  <si>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</si>
  <si>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</si>
  <si>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</si>
  <si>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</si>
  <si>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</si>
  <si>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</si>
  <si>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</si>
  <si>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</si>
  <si>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</si>
  <si>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</si>
  <si>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</si>
  <si>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</si>
  <si>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</si>
  <si>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</si>
  <si>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</si>
  <si>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</si>
  <si>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</si>
  <si>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</si>
  <si>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</si>
  <si>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</si>
  <si>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</si>
  <si>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</si>
  <si>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</si>
  <si>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</si>
  <si>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</si>
  <si>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</si>
  <si>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</si>
  <si>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</si>
  <si>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</si>
  <si>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</si>
  <si>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</si>
  <si>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</si>
  <si>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</si>
  <si>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</si>
  <si>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</si>
  <si>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</si>
  <si>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</si>
  <si>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</si>
  <si>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</si>
  <si>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</si>
  <si>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</si>
  <si>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</si>
  <si>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</si>
  <si>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</si>
  <si>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</si>
  <si>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</si>
  <si>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</si>
  <si>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</si>
  <si>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</si>
  <si>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</si>
  <si>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</si>
  <si>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</si>
  <si>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</si>
  <si>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</si>
  <si>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</si>
  <si>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</si>
  <si>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</si>
  <si>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</si>
  <si>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</si>
  <si>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</si>
  <si>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</si>
  <si>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</si>
  <si>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</si>
  <si>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</si>
  <si>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</si>
  <si>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</si>
  <si>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</si>
  <si>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</si>
  <si>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</si>
  <si>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</si>
  <si>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</si>
  <si>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</si>
  <si>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</si>
  <si>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</si>
  <si>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</si>
  <si>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</si>
  <si>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</si>
  <si>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</si>
  <si>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</si>
  <si>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</si>
  <si>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</si>
  <si>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</si>
  <si>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</si>
  <si>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</si>
  <si>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</si>
  <si>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</si>
  <si>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</si>
  <si>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</si>
  <si>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</si>
  <si>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</si>
  <si>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</si>
  <si>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</si>
  <si>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</si>
  <si>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</si>
  <si>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</si>
  <si>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</si>
  <si>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</si>
  <si>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</si>
  <si>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</si>
  <si>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</si>
  <si>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</si>
  <si>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</si>
  <si>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</si>
  <si>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</si>
  <si>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</si>
  <si>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</si>
  <si>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</si>
  <si>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</si>
  <si>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</si>
  <si>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</si>
  <si>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</si>
  <si>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</si>
  <si>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</si>
  <si>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</si>
  <si>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</si>
  <si>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</si>
  <si>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</si>
  <si>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</si>
  <si>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</si>
  <si>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</si>
  <si>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</si>
  <si>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</si>
  <si>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</si>
  <si>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</si>
  <si>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</si>
  <si>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</si>
  <si>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</si>
  <si>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</si>
  <si>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</si>
  <si>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</si>
  <si>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</si>
  <si>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</si>
  <si>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</si>
  <si>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</si>
  <si>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</si>
  <si>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</si>
  <si>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</si>
  <si>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</si>
  <si>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</si>
  <si>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</si>
  <si>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</si>
  <si>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</si>
  <si>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</si>
  <si>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</si>
  <si>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</si>
  <si>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</si>
  <si>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</si>
  <si>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</si>
  <si>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</si>
  <si>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</si>
  <si>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</si>
  <si>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</si>
  <si>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</si>
  <si>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</si>
  <si>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</si>
  <si>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</si>
  <si>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</si>
  <si>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</si>
  <si>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</si>
  <si>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</si>
  <si>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</si>
  <si>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</si>
  <si>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</si>
  <si>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</si>
  <si>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</si>
  <si>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</si>
  <si>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</si>
  <si>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</si>
  <si>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</si>
  <si>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</si>
  <si>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</si>
  <si>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</si>
  <si>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</si>
  <si>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</si>
  <si>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</si>
  <si>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</si>
  <si>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</si>
  <si>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</si>
  <si>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</si>
  <si>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</si>
  <si>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</si>
  <si>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</si>
  <si>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</si>
  <si>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</si>
  <si>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</si>
  <si>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</si>
  <si>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</si>
  <si>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</si>
  <si>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</si>
  <si>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</si>
  <si>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</si>
  <si>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</si>
  <si>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</si>
  <si>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</si>
  <si>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</si>
  <si>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</si>
  <si>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</si>
  <si>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</si>
  <si>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</si>
  <si>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</si>
  <si>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</si>
  <si>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</si>
  <si>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</si>
  <si>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</si>
  <si>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</si>
  <si>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</si>
  <si>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</si>
  <si>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</si>
  <si>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</si>
  <si>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</si>
  <si>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</si>
  <si>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</si>
  <si>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</si>
  <si>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</si>
  <si>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</si>
  <si>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</si>
  <si>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</si>
  <si>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</si>
  <si>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</si>
  <si>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</si>
  <si>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</si>
  <si>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</si>
  <si>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</si>
  <si>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</si>
  <si>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</si>
  <si>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</si>
  <si>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</si>
  <si>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</si>
  <si>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</si>
  <si>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</si>
  <si>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</si>
  <si>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</si>
  <si>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</si>
  <si>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</si>
  <si>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</si>
  <si>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</si>
  <si>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</si>
  <si>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</si>
  <si>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</si>
  <si>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</si>
  <si>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</si>
  <si>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</si>
  <si>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</si>
  <si>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</si>
  <si>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</si>
  <si>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</si>
  <si>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</si>
  <si>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</si>
  <si>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</si>
  <si>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</si>
  <si>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</si>
  <si>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</si>
  <si>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</si>
  <si>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</si>
  <si>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</si>
  <si>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</si>
  <si>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</si>
  <si>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</si>
  <si>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</si>
  <si>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</si>
  <si>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</si>
  <si>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</si>
  <si>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</si>
  <si>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</si>
  <si>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</si>
  <si>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</si>
  <si>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</si>
  <si>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</si>
  <si>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</si>
  <si>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</si>
  <si>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</si>
  <si>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</si>
  <si>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</si>
  <si>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</si>
  <si>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</si>
  <si>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</si>
  <si>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</si>
  <si>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</si>
  <si>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</si>
  <si>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</si>
  <si>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</si>
  <si>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</si>
  <si>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</si>
  <si>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</si>
  <si>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</si>
  <si>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</si>
  <si>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</si>
  <si>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</si>
  <si>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</si>
  <si>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</si>
  <si>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</si>
  <si>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</si>
  <si>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</si>
  <si>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</si>
  <si>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</si>
  <si>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</si>
  <si>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</si>
  <si>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</si>
  <si>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</si>
  <si>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</si>
  <si>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</si>
  <si>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</si>
  <si>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</si>
  <si>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</si>
  <si>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</si>
  <si>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</si>
  <si>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</si>
  <si>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</si>
  <si>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</si>
  <si>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</si>
  <si>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</si>
  <si>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</si>
  <si>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</si>
  <si>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</si>
  <si>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</si>
  <si>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</si>
  <si>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</si>
  <si>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</si>
  <si>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</si>
  <si>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</si>
  <si>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</si>
  <si>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</si>
  <si>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</si>
  <si>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</si>
  <si>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</si>
  <si>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</si>
  <si>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</si>
  <si>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</si>
  <si>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</si>
  <si>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</si>
  <si>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</si>
  <si>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</si>
  <si>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</si>
  <si>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</si>
  <si>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</si>
  <si>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</si>
  <si>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</si>
  <si>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</si>
  <si>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</si>
  <si>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</si>
  <si>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</si>
  <si>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</si>
  <si>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</si>
  <si>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</si>
  <si>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</si>
  <si>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</si>
  <si>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</si>
  <si>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</si>
  <si>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</si>
  <si>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</si>
  <si>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</si>
  <si>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</si>
  <si>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</si>
  <si>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</si>
  <si>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</si>
  <si>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</si>
  <si>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</si>
  <si>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</si>
  <si>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</si>
  <si>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</si>
  <si>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</si>
  <si>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</si>
  <si>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</si>
  <si>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</si>
  <si>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</si>
  <si>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</si>
  <si>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</si>
  <si>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</si>
  <si>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</si>
  <si>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</si>
  <si>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</si>
  <si>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</si>
  <si>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</si>
  <si>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</si>
  <si>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</si>
  <si>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</si>
  <si>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</si>
  <si>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</si>
  <si>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</si>
  <si>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</si>
  <si>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</si>
  <si>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</si>
  <si>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</si>
  <si>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</si>
  <si>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</si>
  <si>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</si>
  <si>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</si>
  <si>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</si>
  <si>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</si>
  <si>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</si>
  <si>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</si>
  <si>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</si>
  <si>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</si>
  <si>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</si>
  <si>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</si>
  <si>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</si>
  <si>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</si>
  <si>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</si>
  <si>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</si>
  <si>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</si>
  <si>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</si>
  <si>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</si>
  <si>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</si>
  <si>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</si>
  <si>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</si>
  <si>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</si>
  <si>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</si>
  <si>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</si>
  <si>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</si>
  <si>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</si>
  <si>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</si>
  <si>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</si>
  <si>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</si>
  <si>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</si>
  <si>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</si>
  <si>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</si>
  <si>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</si>
  <si>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</si>
  <si>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</si>
  <si>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</si>
  <si>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</si>
  <si>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</si>
  <si>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</si>
  <si>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</si>
  <si>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</si>
  <si>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</si>
  <si>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</si>
  <si>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</si>
  <si>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</si>
  <si>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</si>
  <si>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</si>
  <si>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</si>
  <si>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</si>
  <si>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</si>
  <si>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</si>
  <si>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</si>
  <si>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</si>
  <si>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</si>
  <si>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</si>
  <si>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</si>
  <si>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</si>
  <si>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</si>
  <si>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</si>
  <si>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</si>
  <si>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</si>
  <si>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</si>
  <si>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</si>
  <si>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</si>
  <si>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</si>
  <si>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</si>
  <si>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</si>
  <si>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</si>
  <si>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</si>
  <si>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</si>
  <si>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</si>
  <si>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</si>
  <si>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</si>
  <si>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</si>
  <si>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</si>
  <si>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</si>
  <si>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</si>
  <si>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</si>
  <si>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</si>
  <si>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</si>
  <si>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</si>
  <si>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</si>
  <si>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</si>
  <si>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</si>
  <si>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</si>
  <si>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</si>
  <si>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</si>
  <si>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</si>
  <si>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</si>
  <si>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</si>
  <si>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</si>
  <si>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</si>
  <si>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</si>
  <si>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</si>
  <si>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</si>
  <si>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</si>
  <si>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</si>
  <si>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</si>
  <si>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</si>
  <si>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</si>
  <si>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</si>
  <si>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</si>
  <si>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</si>
  <si>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</si>
  <si>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</si>
  <si>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</si>
  <si>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</si>
  <si>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</si>
  <si>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</si>
  <si>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</si>
  <si>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</si>
  <si>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</si>
  <si>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</si>
  <si>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</si>
  <si>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</si>
  <si>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</si>
  <si>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</si>
  <si>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</si>
  <si>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</si>
  <si>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</si>
  <si>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</si>
  <si>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</si>
  <si>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</si>
  <si>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</si>
  <si>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</si>
  <si>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</si>
  <si>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</si>
  <si>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</si>
  <si>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</si>
  <si>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</si>
  <si>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</si>
  <si>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</si>
  <si>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</si>
  <si>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</si>
  <si>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</si>
  <si>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</si>
  <si>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</si>
  <si>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</si>
  <si>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</si>
  <si>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</si>
  <si>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</si>
  <si>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</si>
  <si>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</si>
  <si>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</si>
  <si>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</si>
  <si>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</si>
  <si>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</si>
  <si>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</si>
  <si>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</si>
  <si>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</si>
  <si>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</si>
  <si>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</si>
  <si>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</si>
  <si>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</si>
  <si>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</si>
  <si>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</si>
  <si>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</si>
  <si>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</si>
  <si>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</si>
  <si>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</si>
  <si>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</si>
  <si>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</si>
  <si>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</si>
  <si>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</si>
  <si>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</si>
  <si>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</si>
  <si>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</si>
  <si>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</si>
  <si>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</si>
  <si>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</si>
  <si>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</si>
  <si>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</si>
  <si>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</si>
  <si>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</si>
  <si>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</si>
  <si>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</si>
  <si>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</si>
  <si>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</si>
  <si>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</si>
  <si>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</si>
  <si>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</si>
  <si>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</si>
  <si>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</si>
  <si>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</si>
  <si>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</si>
  <si>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</si>
  <si>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</si>
  <si>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</si>
  <si>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</si>
  <si>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</si>
  <si>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</si>
  <si>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</si>
  <si>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</si>
  <si>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</si>
  <si>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</si>
  <si>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</si>
  <si>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</si>
  <si>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</si>
  <si>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</si>
  <si>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</si>
  <si>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</si>
  <si>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</si>
  <si>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</si>
  <si>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</si>
  <si>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</si>
  <si>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</si>
  <si>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</si>
  <si>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</si>
  <si>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</si>
  <si>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</si>
  <si>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</si>
  <si>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</si>
  <si>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</si>
  <si>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</si>
  <si>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</si>
  <si>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</si>
  <si>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</si>
  <si>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</si>
  <si>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</si>
  <si>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</si>
  <si>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</si>
  <si>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</si>
  <si>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</si>
  <si>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</si>
  <si>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</si>
  <si>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</si>
  <si>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</si>
  <si>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</si>
  <si>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</si>
  <si>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</si>
  <si>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</si>
  <si>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</si>
  <si>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</si>
  <si>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</si>
  <si>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</si>
  <si>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</si>
  <si>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</si>
  <si>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</si>
  <si>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</si>
  <si>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</si>
  <si>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</si>
  <si>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</si>
  <si>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</si>
  <si>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</si>
  <si>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</si>
  <si>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</si>
  <si>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</si>
  <si>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</si>
  <si>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</si>
  <si>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</si>
  <si>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</si>
  <si>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</si>
  <si>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</si>
  <si>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</si>
  <si>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</si>
  <si>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</si>
  <si>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</si>
  <si>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</si>
  <si>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</si>
  <si>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</si>
  <si>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</si>
  <si>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</si>
  <si>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</si>
  <si>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</si>
  <si>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</si>
  <si>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</si>
  <si>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</si>
  <si>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</si>
  <si>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</si>
  <si>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</si>
  <si>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</si>
  <si>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</si>
  <si>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</si>
  <si>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</si>
  <si>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</si>
  <si>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</si>
  <si>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</si>
  <si>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</si>
  <si>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</si>
  <si>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</si>
  <si>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</si>
  <si>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</si>
  <si>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</si>
  <si>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</si>
  <si>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</si>
  <si>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</si>
  <si>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</si>
  <si>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</si>
  <si>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</si>
  <si>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</si>
  <si>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</si>
  <si>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</si>
  <si>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</si>
  <si>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</si>
  <si>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</si>
  <si>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</si>
  <si>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</si>
  <si>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</si>
  <si>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</si>
  <si>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</si>
  <si>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</si>
  <si>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</si>
  <si>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</si>
  <si>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</si>
  <si>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</si>
  <si>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</si>
  <si>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</si>
  <si>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</si>
  <si>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</si>
  <si>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</si>
  <si>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</si>
  <si>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</si>
  <si>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</si>
  <si>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</si>
  <si>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</si>
  <si>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</si>
  <si>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</si>
  <si>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</si>
  <si>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</si>
  <si>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</si>
  <si>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</si>
  <si>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</si>
  <si>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</si>
  <si>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</si>
  <si>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</si>
  <si>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</si>
  <si>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</si>
  <si>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</si>
  <si>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</si>
  <si>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</si>
  <si>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</si>
  <si>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</si>
  <si>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</si>
  <si>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</si>
  <si>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</si>
  <si>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</si>
  <si>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</si>
  <si>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</si>
  <si>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</si>
  <si>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</si>
  <si>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</si>
  <si>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</si>
  <si>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</si>
  <si>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</si>
  <si>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</si>
  <si>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</si>
  <si>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</si>
  <si>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</si>
  <si>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</si>
  <si>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</si>
  <si>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</si>
  <si>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</si>
  <si>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</si>
  <si>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</si>
  <si>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</si>
  <si>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</si>
  <si>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</si>
  <si>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</si>
  <si>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</si>
  <si>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</si>
  <si>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</si>
  <si>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</si>
  <si>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</si>
  <si>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</si>
  <si>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</si>
  <si>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</si>
  <si>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</si>
  <si>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</si>
  <si>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</si>
  <si>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</si>
  <si>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</si>
  <si>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</si>
  <si>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</si>
  <si>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</si>
  <si>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</si>
  <si>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</si>
  <si>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</si>
  <si>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</si>
  <si>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</si>
  <si>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</si>
  <si>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</si>
  <si>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</si>
  <si>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</si>
  <si>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</si>
  <si>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</si>
  <si>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</si>
  <si>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</si>
  <si>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</si>
  <si>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</si>
  <si>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</si>
  <si>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</si>
  <si>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</si>
  <si>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</si>
  <si>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</si>
  <si>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</si>
  <si>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</si>
  <si>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</si>
  <si>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</si>
  <si>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</si>
  <si>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</si>
  <si>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</si>
  <si>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</si>
  <si>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</si>
  <si>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</si>
  <si>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</si>
  <si>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</si>
  <si>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</si>
  <si>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</si>
  <si>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</si>
  <si>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</si>
  <si>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</si>
  <si>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</si>
  <si>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</si>
  <si>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</si>
  <si>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</si>
  <si>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</si>
  <si>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</si>
  <si>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</si>
  <si>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</si>
  <si>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</si>
  <si>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</si>
  <si>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</si>
  <si>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</si>
  <si>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</si>
  <si>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</si>
  <si>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</si>
  <si>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</si>
  <si>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</si>
  <si>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</si>
  <si>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</si>
  <si>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</si>
  <si>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</si>
  <si>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</si>
  <si>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</si>
  <si>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</si>
  <si>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</si>
  <si>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</si>
  <si>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</si>
  <si>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</si>
  <si>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</si>
  <si>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</si>
  <si>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</si>
  <si>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</si>
  <si>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</si>
  <si>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</si>
  <si>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</si>
  <si>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</si>
  <si>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</si>
  <si>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</si>
  <si>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</si>
  <si>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</si>
  <si>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</si>
  <si>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</si>
  <si>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</si>
  <si>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</si>
  <si>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</si>
  <si>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</si>
  <si>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</si>
  <si>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</si>
  <si>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</si>
  <si>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</si>
  <si>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</si>
  <si>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</si>
  <si>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</si>
  <si>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</si>
  <si>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</si>
  <si>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</si>
  <si>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</si>
  <si>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</si>
  <si>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</si>
  <si>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</si>
  <si>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</si>
  <si>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</si>
  <si>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</si>
  <si>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</si>
  <si>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</si>
  <si>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</si>
  <si>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</si>
  <si>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</si>
  <si>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</si>
  <si>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</si>
  <si>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</si>
  <si>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</si>
  <si>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</si>
  <si>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</si>
  <si>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</si>
  <si>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</si>
  <si>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</si>
  <si>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</si>
  <si>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</si>
  <si>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</si>
  <si>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</si>
  <si>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</si>
  <si>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</si>
  <si>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</si>
  <si>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</si>
  <si>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</si>
  <si>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</si>
  <si>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</si>
  <si>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</si>
  <si>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</si>
  <si>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</si>
  <si>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</si>
  <si>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</si>
  <si>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</si>
  <si>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</si>
  <si>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</si>
  <si>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</si>
  <si>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</si>
  <si>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</si>
  <si>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</si>
  <si>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</si>
  <si>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</si>
  <si>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</si>
  <si>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</si>
  <si>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</si>
  <si>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</si>
  <si>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</si>
  <si>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</si>
  <si>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</si>
  <si>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</si>
  <si>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</si>
  <si>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</si>
  <si>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</si>
  <si>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</si>
  <si>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</si>
  <si>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</si>
  <si>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</si>
  <si>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</si>
  <si>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</si>
  <si>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</si>
  <si>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</si>
  <si>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</si>
  <si>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</si>
  <si>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</si>
  <si>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</si>
  <si>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</si>
  <si>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</si>
  <si>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</si>
  <si>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</si>
  <si>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</si>
  <si>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</si>
  <si>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</si>
  <si>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</si>
  <si>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</si>
  <si>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</si>
  <si>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</si>
  <si>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</si>
  <si>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</si>
  <si>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</si>
  <si>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</si>
  <si>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</si>
  <si>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</si>
  <si>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</si>
  <si>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</si>
  <si>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</si>
  <si>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</si>
  <si>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</si>
  <si>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</si>
  <si>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</si>
  <si>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</si>
  <si>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</si>
  <si>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</si>
  <si>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</si>
  <si>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</si>
  <si>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</si>
  <si>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</si>
  <si>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</si>
  <si>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</si>
  <si>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</si>
  <si>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</si>
  <si>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</si>
  <si>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</si>
  <si>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</si>
  <si>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</si>
  <si>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</si>
  <si>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</si>
  <si>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</si>
  <si>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</si>
  <si>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</si>
  <si>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</si>
  <si>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</si>
  <si>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</si>
  <si>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</si>
  <si>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</si>
  <si>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</si>
  <si>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</si>
  <si>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</si>
  <si>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</si>
  <si>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</si>
  <si>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</si>
  <si>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</si>
  <si>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</si>
  <si>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</si>
  <si>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</si>
  <si>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</si>
  <si>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</si>
  <si>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</si>
  <si>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</si>
  <si>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</si>
  <si>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</si>
  <si>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</si>
  <si>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</si>
  <si>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</si>
  <si>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</si>
  <si>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</si>
  <si>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</si>
  <si>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</si>
  <si>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</si>
  <si>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</si>
  <si>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</si>
  <si>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</si>
  <si>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</si>
  <si>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</si>
  <si>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</si>
  <si>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</si>
  <si>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</si>
  <si>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</si>
  <si>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</si>
  <si>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</si>
  <si>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</si>
  <si>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</si>
  <si>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</si>
  <si>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</si>
  <si>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</si>
  <si>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</si>
  <si>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</si>
  <si>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</si>
  <si>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</si>
  <si>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</si>
  <si>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</si>
  <si>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</si>
  <si>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</si>
  <si>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</si>
  <si>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</si>
  <si>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</si>
  <si>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</si>
  <si>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</si>
  <si>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</si>
  <si>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</si>
  <si>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</si>
  <si>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</si>
  <si>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</si>
  <si>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</si>
  <si>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</si>
  <si>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</si>
  <si>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</si>
  <si>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</si>
  <si>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</si>
  <si>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</si>
  <si>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</si>
  <si>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</si>
  <si>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</si>
  <si>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</si>
  <si>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</si>
  <si>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</si>
  <si>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</si>
  <si>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</si>
  <si>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</si>
  <si>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</si>
  <si>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</si>
  <si>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</si>
  <si>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</si>
  <si>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</si>
  <si>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</si>
  <si>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</si>
  <si>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</si>
  <si>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</si>
  <si>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</si>
  <si>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</si>
  <si>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</si>
  <si>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</si>
  <si>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</si>
  <si>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</si>
  <si>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</si>
  <si>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</si>
  <si>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</si>
  <si>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</si>
  <si>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</si>
  <si>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</si>
  <si>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</si>
  <si>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</si>
  <si>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</si>
  <si>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</si>
  <si>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</si>
  <si>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</si>
  <si>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</si>
  <si>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</si>
  <si>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</si>
  <si>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</si>
  <si>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</si>
  <si>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</si>
  <si>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</si>
  <si>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</si>
  <si>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</si>
  <si>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</si>
  <si>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</si>
  <si>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</si>
  <si>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</si>
  <si>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</si>
  <si>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</si>
  <si>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</si>
  <si>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</si>
  <si>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</si>
  <si>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</si>
  <si>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</si>
  <si>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</si>
  <si>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</si>
  <si>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</si>
  <si>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</si>
  <si>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</si>
  <si>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</si>
  <si>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</si>
  <si>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</si>
  <si>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</si>
  <si>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</si>
  <si>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</si>
  <si>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</si>
  <si>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</si>
  <si>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</si>
  <si>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</si>
  <si>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</si>
  <si>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</si>
  <si>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</si>
  <si>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</si>
  <si>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</si>
  <si>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</si>
  <si>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</si>
  <si>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</si>
  <si>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</si>
  <si>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</si>
  <si>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</si>
  <si>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</si>
  <si>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</si>
  <si>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</si>
  <si>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</si>
  <si>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</si>
  <si>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</si>
  <si>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</si>
  <si>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</si>
  <si>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</si>
  <si>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</si>
  <si>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</si>
  <si>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</si>
  <si>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</si>
  <si>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</si>
  <si>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</si>
  <si>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</si>
  <si>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</si>
  <si>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</si>
  <si>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</si>
  <si>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</si>
  <si>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</si>
  <si>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</si>
  <si>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</si>
  <si>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</si>
  <si>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</si>
  <si>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</si>
  <si>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</si>
  <si>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</si>
  <si>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</si>
  <si>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</si>
  <si>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</si>
  <si>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</si>
  <si>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</si>
  <si>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</si>
  <si>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</si>
  <si>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</si>
  <si>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</si>
  <si>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</si>
  <si>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</si>
  <si>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</si>
  <si>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</si>
  <si>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</si>
  <si>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</si>
  <si>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</si>
  <si>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</si>
  <si>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</si>
  <si>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</si>
  <si>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</si>
  <si>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</si>
  <si>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</si>
  <si>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</si>
  <si>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</si>
  <si>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</si>
  <si>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</si>
  <si>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</si>
  <si>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</si>
  <si>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</si>
  <si>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</si>
  <si>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</si>
  <si>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</si>
  <si>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</si>
  <si>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</si>
  <si>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</si>
  <si>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</si>
  <si>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</si>
  <si>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</si>
  <si>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</si>
  <si>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</si>
  <si>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</si>
  <si>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</si>
  <si>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</si>
  <si>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</si>
  <si>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</si>
  <si>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</si>
  <si>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</si>
  <si>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</si>
  <si>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</si>
  <si>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</si>
  <si>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</si>
  <si>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</si>
  <si>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</si>
  <si>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</si>
  <si>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</si>
  <si>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</si>
  <si>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</si>
  <si>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</si>
  <si>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</si>
  <si>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</si>
  <si>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</si>
  <si>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</si>
  <si>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</si>
  <si>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</si>
  <si>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</si>
  <si>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</si>
  <si>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</si>
  <si>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</si>
  <si>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</si>
  <si>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</si>
  <si>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</si>
  <si>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</si>
  <si>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</si>
  <si>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</si>
  <si>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</si>
  <si>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</si>
  <si>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</si>
  <si>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</si>
  <si>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</si>
  <si>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</si>
  <si>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</si>
  <si>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</si>
  <si>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</si>
  <si>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</si>
  <si>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</si>
  <si>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</si>
  <si>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</si>
  <si>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</si>
  <si>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</si>
  <si>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</si>
  <si>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</si>
  <si>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</si>
  <si>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</si>
  <si>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</si>
  <si>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</si>
  <si>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</si>
  <si>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</si>
  <si>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</si>
  <si>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</si>
  <si>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</si>
  <si>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</si>
  <si>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</si>
  <si>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</si>
  <si>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</si>
  <si>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</si>
  <si>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</si>
  <si>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</si>
  <si>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</si>
  <si>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</si>
  <si>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</si>
  <si>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</si>
  <si>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</si>
  <si>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</si>
  <si>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</si>
  <si>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</si>
  <si>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</si>
  <si>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</si>
  <si>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</si>
  <si>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</si>
  <si>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</si>
  <si>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</si>
  <si>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</si>
  <si>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</si>
  <si>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</si>
  <si>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</si>
  <si>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</si>
  <si>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</si>
  <si>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</si>
  <si>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</si>
  <si>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</si>
  <si>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</si>
  <si>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</si>
  <si>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</si>
  <si>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</si>
  <si>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</si>
  <si>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</si>
  <si>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</si>
  <si>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</si>
  <si>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</si>
  <si>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</si>
  <si>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</si>
  <si>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</si>
  <si>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</si>
  <si>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</si>
  <si>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</si>
  <si>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</si>
  <si>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</si>
  <si>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</si>
  <si>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</si>
  <si>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</si>
  <si>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</si>
  <si>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</si>
  <si>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</si>
  <si>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</si>
  <si>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</si>
  <si>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</si>
  <si>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</si>
  <si>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</si>
  <si>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</si>
  <si>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</si>
  <si>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</si>
  <si>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</si>
  <si>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</si>
  <si>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</si>
  <si>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</si>
  <si>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</si>
  <si>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</si>
  <si>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</si>
  <si>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</si>
  <si>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</si>
  <si>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</si>
  <si>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</si>
  <si>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</si>
  <si>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</si>
  <si>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</si>
  <si>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</si>
  <si>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</si>
  <si>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</si>
  <si>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</si>
  <si>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</si>
  <si>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</si>
  <si>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</si>
  <si>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</si>
  <si>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</si>
  <si>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</si>
  <si>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</si>
  <si>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</si>
  <si>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</si>
  <si>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</si>
  <si>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</si>
  <si>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</si>
  <si>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</si>
  <si>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</si>
  <si>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</si>
  <si>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</si>
  <si>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</si>
  <si>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</si>
  <si>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</si>
  <si>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</si>
  <si>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</si>
  <si>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</si>
  <si>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</si>
  <si>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</si>
  <si>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</si>
  <si>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</si>
  <si>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</si>
  <si>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</si>
  <si>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</si>
  <si>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</si>
  <si>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</si>
  <si>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</si>
  <si>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</si>
  <si>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</si>
  <si>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</si>
  <si>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</si>
  <si>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</si>
  <si>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</si>
  <si>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</si>
  <si>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</si>
  <si>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</si>
  <si>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</si>
  <si>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</si>
  <si>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</si>
  <si>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</si>
  <si>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</si>
  <si>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</si>
  <si>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</si>
  <si>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</si>
  <si>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</si>
  <si>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</si>
  <si>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</si>
  <si>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</si>
  <si>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</si>
  <si>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</si>
  <si>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</si>
  <si>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</si>
  <si>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</si>
  <si>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</si>
  <si>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</si>
  <si>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</si>
  <si>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</si>
  <si>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</si>
  <si>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</si>
  <si>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</si>
  <si>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</si>
  <si>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</si>
  <si>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</si>
  <si>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</si>
  <si>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</si>
  <si>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</si>
  <si>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</si>
  <si>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</si>
  <si>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</si>
  <si>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</si>
  <si>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</si>
  <si>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</si>
  <si>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</si>
  <si>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</si>
  <si>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</si>
  <si>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</si>
  <si>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</si>
  <si>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</si>
  <si>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</si>
  <si>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</si>
  <si>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</si>
  <si>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</si>
  <si>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</si>
  <si>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</si>
  <si>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</si>
  <si>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</si>
  <si>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</si>
  <si>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</si>
  <si>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</si>
  <si>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</si>
  <si>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</si>
  <si>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</si>
  <si>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</si>
  <si>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</si>
  <si>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</si>
  <si>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</si>
  <si>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</si>
  <si>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</si>
  <si>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</si>
  <si>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</si>
  <si>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</si>
  <si>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</si>
  <si>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</si>
  <si>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</si>
  <si>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</si>
  <si>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</si>
  <si>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</si>
  <si>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</si>
  <si>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</si>
  <si>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</si>
  <si>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</si>
  <si>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</si>
  <si>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</si>
  <si>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</si>
  <si>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</si>
  <si>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</si>
  <si>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</si>
  <si>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</si>
  <si>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</si>
  <si>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</si>
  <si>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</si>
  <si>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</si>
  <si>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</si>
  <si>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</si>
  <si>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</si>
  <si>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</si>
  <si>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</si>
  <si>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</si>
  <si>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</si>
  <si>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</si>
  <si>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</si>
  <si>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</si>
  <si>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</si>
  <si>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</si>
  <si>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</si>
  <si>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</si>
  <si>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</si>
  <si>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</si>
  <si>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</si>
  <si>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</si>
  <si>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</si>
  <si>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</si>
  <si>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</si>
  <si>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</si>
  <si>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</si>
  <si>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</si>
  <si>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</si>
  <si>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</si>
  <si>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</si>
  <si>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</si>
  <si>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</si>
  <si>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</si>
  <si>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</si>
  <si>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</si>
  <si>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</si>
  <si>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</si>
  <si>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</si>
  <si>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</si>
  <si>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</si>
  <si>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</si>
  <si>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</si>
  <si>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</si>
  <si>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</si>
  <si>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</si>
  <si>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</si>
  <si>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</si>
  <si>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</si>
  <si>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</si>
  <si>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</si>
  <si>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</si>
  <si>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</si>
  <si>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</si>
  <si>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</si>
  <si>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</si>
  <si>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</si>
  <si>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</si>
  <si>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</si>
  <si>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</si>
  <si>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</si>
  <si>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</si>
  <si>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</si>
  <si>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</si>
  <si>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</si>
  <si>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</si>
  <si>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</si>
  <si>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</si>
  <si>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</si>
  <si>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</si>
  <si>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</si>
  <si>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</si>
  <si>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</si>
  <si>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</si>
  <si>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</si>
  <si>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</si>
  <si>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</si>
  <si>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</si>
  <si>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</si>
  <si>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</si>
  <si>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</si>
  <si>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</si>
  <si>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</si>
  <si>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</si>
  <si>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</si>
  <si>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</si>
  <si>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</si>
  <si>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</si>
  <si>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</si>
  <si>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</si>
  <si>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</si>
  <si>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</si>
  <si>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</si>
  <si>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</si>
  <si>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</si>
  <si>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</si>
  <si>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</si>
  <si>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</si>
  <si>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</si>
  <si>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</si>
  <si>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</si>
  <si>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</si>
  <si>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</si>
  <si>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</si>
  <si>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</si>
  <si>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</si>
  <si>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</si>
  <si>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</si>
  <si>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</si>
  <si>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</si>
  <si>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</si>
  <si>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</si>
  <si>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</si>
  <si>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</si>
  <si>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</si>
  <si>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</si>
  <si>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</si>
  <si>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</si>
  <si>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</si>
  <si>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</si>
  <si>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</si>
  <si>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</si>
  <si>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</si>
  <si>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</si>
  <si>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</si>
  <si>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</si>
  <si>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</si>
  <si>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</si>
  <si>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</si>
  <si>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</si>
  <si>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</si>
  <si>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</si>
  <si>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</si>
  <si>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</si>
  <si>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</si>
  <si>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</si>
  <si>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</si>
  <si>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</si>
  <si>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</si>
  <si>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</si>
  <si>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</si>
  <si>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</si>
  <si>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</si>
  <si>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</si>
  <si>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</si>
  <si>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</si>
  <si>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</si>
  <si>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</si>
  <si>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</si>
  <si>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</si>
  <si>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</si>
  <si>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</si>
  <si>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</si>
  <si>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</si>
  <si>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</si>
  <si>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</si>
  <si>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</si>
  <si>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</si>
  <si>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</si>
  <si>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</si>
  <si>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</si>
  <si>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</si>
  <si>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</si>
  <si>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</si>
  <si>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</si>
  <si>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</si>
  <si>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</si>
  <si>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</si>
  <si>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</si>
  <si>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</si>
  <si>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</si>
  <si>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</si>
  <si>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</si>
  <si>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</si>
  <si>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</si>
  <si>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</si>
  <si>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</si>
  <si>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</si>
  <si>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</si>
  <si>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</si>
  <si>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</si>
  <si>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</si>
  <si>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</si>
  <si>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</si>
  <si>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</si>
  <si>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</si>
  <si>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</si>
  <si>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</si>
  <si>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</si>
  <si>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</si>
  <si>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</si>
  <si>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</si>
  <si>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</si>
  <si>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</si>
  <si>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</si>
  <si>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</si>
  <si>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</si>
  <si>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</si>
  <si>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</si>
  <si>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</si>
  <si>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</si>
  <si>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</si>
  <si>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</si>
  <si>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</si>
  <si>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</si>
  <si>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</si>
  <si>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</si>
  <si>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</si>
  <si>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</si>
  <si>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</si>
  <si>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</si>
  <si>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</si>
  <si>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</si>
  <si>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</si>
  <si>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</si>
  <si>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</si>
  <si>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</si>
  <si>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</si>
  <si>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</si>
  <si>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</si>
  <si>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</si>
  <si>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</si>
  <si>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</si>
  <si>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</si>
  <si>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</si>
  <si>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</si>
  <si>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</si>
  <si>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</si>
  <si>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</si>
  <si>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</si>
  <si>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</si>
  <si>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</si>
  <si>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</si>
  <si>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</si>
  <si>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</si>
  <si>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</si>
  <si>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</si>
  <si>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</si>
  <si>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</si>
  <si>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</si>
  <si>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</si>
  <si>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</si>
  <si>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</si>
  <si>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</si>
  <si>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</si>
  <si>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</si>
  <si>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</si>
  <si>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</si>
  <si>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</si>
  <si>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</si>
  <si>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</si>
  <si>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</si>
  <si>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</si>
  <si>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</si>
  <si>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</si>
  <si>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</si>
  <si>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</si>
  <si>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</si>
  <si>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</si>
  <si>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</si>
  <si>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</si>
  <si>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</si>
  <si>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</si>
  <si>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</si>
  <si>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</si>
  <si>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</si>
  <si>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</si>
  <si>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</si>
  <si>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</si>
  <si>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</si>
  <si>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</si>
  <si>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</si>
  <si>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</si>
  <si>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</si>
  <si>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</si>
  <si>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</si>
  <si>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</si>
  <si>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</si>
  <si>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</si>
  <si>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</si>
  <si>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</si>
  <si>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</si>
  <si>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</si>
  <si>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</si>
  <si>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</si>
  <si>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</si>
  <si>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</si>
  <si>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</si>
  <si>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</si>
  <si>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</si>
  <si>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</si>
  <si>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</si>
  <si>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</si>
  <si>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</si>
  <si>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</si>
  <si>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</si>
  <si>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</si>
  <si>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</si>
  <si>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</si>
  <si>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</si>
  <si>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</si>
  <si>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</si>
  <si>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</si>
  <si>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</si>
  <si>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</si>
  <si>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</si>
  <si>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</si>
  <si>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</si>
  <si>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</si>
  <si>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</si>
  <si>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</si>
  <si>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</si>
  <si>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</si>
  <si>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</si>
  <si>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</si>
  <si>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</si>
  <si>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</si>
  <si>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</si>
  <si>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</si>
  <si>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</si>
  <si>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</si>
  <si>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</si>
  <si>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</si>
  <si>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</si>
  <si>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</si>
  <si>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</si>
  <si>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</si>
  <si>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</si>
  <si>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</si>
  <si>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</si>
  <si>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</si>
  <si>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</si>
  <si>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</si>
  <si>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</si>
  <si>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</si>
  <si>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</si>
  <si>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</si>
  <si>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</si>
  <si>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</si>
  <si>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</si>
  <si>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</si>
  <si>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</si>
  <si>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</si>
  <si>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</si>
  <si>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</si>
  <si>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</si>
  <si>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</si>
  <si>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</si>
  <si>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</si>
  <si>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</si>
  <si>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</si>
  <si>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</si>
  <si>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</si>
  <si>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</si>
  <si>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</si>
  <si>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</si>
  <si>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</si>
  <si>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</si>
  <si>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</si>
  <si>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</si>
  <si>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</si>
  <si>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</si>
  <si>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</si>
  <si>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</si>
  <si>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</si>
  <si>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</si>
  <si>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</si>
  <si>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</si>
  <si>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</si>
  <si>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</si>
  <si>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</si>
  <si>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</si>
  <si>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</si>
  <si>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</si>
  <si>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</si>
  <si>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</si>
  <si>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</si>
  <si>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</si>
  <si>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</si>
  <si>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</si>
  <si>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</si>
  <si>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</si>
  <si>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</si>
  <si>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</si>
  <si>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</si>
  <si>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</si>
  <si>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</si>
  <si>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</si>
  <si>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</si>
  <si>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</si>
  <si>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</si>
  <si>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</si>
  <si>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</si>
  <si>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</si>
  <si>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</si>
  <si>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</si>
  <si>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</si>
  <si>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</si>
  <si>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</si>
  <si>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</si>
  <si>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</si>
  <si>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</si>
  <si>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</si>
  <si>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</si>
  <si>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</si>
  <si>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</si>
  <si>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</si>
  <si>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</si>
  <si>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</si>
  <si>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</si>
  <si>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</si>
  <si>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</si>
  <si>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</si>
  <si>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</si>
  <si>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</si>
  <si>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</si>
  <si>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</si>
  <si>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</si>
  <si>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</si>
  <si>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</si>
  <si>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</si>
  <si>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</si>
  <si>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</si>
  <si>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</si>
  <si>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</si>
  <si>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</si>
  <si>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</si>
  <si>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</si>
  <si>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</si>
  <si>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</si>
  <si>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</si>
  <si>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</si>
  <si>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</si>
  <si>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</si>
  <si>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</si>
  <si>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</si>
  <si>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</si>
  <si>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</si>
  <si>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</si>
  <si>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</si>
  <si>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</si>
  <si>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</si>
  <si>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</si>
  <si>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</si>
  <si>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</si>
  <si>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</si>
  <si>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</si>
  <si>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</si>
  <si>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</si>
  <si>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</si>
  <si>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</si>
  <si>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</si>
  <si>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</si>
  <si>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</si>
  <si>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</si>
  <si>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</si>
  <si>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</si>
  <si>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</si>
  <si>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</si>
  <si>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</si>
  <si>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</si>
  <si>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</si>
  <si>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</si>
  <si>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</si>
  <si>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</si>
  <si>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</si>
  <si>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</si>
  <si>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</si>
  <si>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</si>
  <si>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</si>
  <si>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</si>
  <si>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</si>
  <si>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</si>
  <si>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</si>
  <si>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</si>
  <si>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</si>
  <si>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</si>
  <si>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</si>
  <si>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</si>
  <si>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</si>
  <si>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</si>
  <si>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</si>
  <si>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</si>
  <si>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</si>
  <si>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</si>
  <si>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</si>
  <si>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</si>
  <si>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</si>
  <si>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</si>
  <si>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</si>
  <si>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</si>
  <si>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</si>
  <si>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</si>
  <si>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</si>
  <si>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</si>
  <si>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</si>
  <si>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</si>
  <si>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</si>
  <si>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</si>
  <si>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</si>
  <si>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</si>
  <si>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</si>
  <si>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</si>
  <si>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</si>
  <si>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</si>
  <si>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</si>
  <si>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</si>
  <si>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</si>
  <si>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</si>
  <si>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</si>
  <si>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</si>
  <si>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</si>
  <si>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</si>
  <si>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</si>
  <si>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</si>
  <si>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</si>
  <si>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</si>
  <si>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</si>
  <si>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</si>
  <si>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</si>
  <si>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</si>
  <si>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</si>
  <si>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</si>
  <si>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</si>
  <si>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</si>
  <si>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</si>
  <si>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</si>
  <si>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</si>
  <si>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</si>
  <si>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</si>
  <si>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</si>
  <si>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</si>
  <si>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</si>
  <si>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</si>
  <si>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</si>
  <si>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</si>
  <si>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</si>
  <si>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</si>
  <si>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</si>
  <si>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</si>
  <si>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</si>
  <si>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</si>
  <si>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</si>
  <si>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</si>
  <si>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</si>
  <si>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</si>
  <si>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</si>
  <si>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</si>
  <si>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</si>
  <si>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</si>
  <si>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</si>
  <si>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</si>
  <si>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</si>
  <si>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</si>
  <si>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</si>
  <si>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</si>
  <si>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</si>
  <si>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</si>
  <si>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</si>
  <si>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</si>
  <si>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</si>
  <si>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</si>
  <si>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</si>
  <si>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</si>
  <si>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</si>
  <si>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</si>
  <si>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</si>
  <si>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</si>
  <si>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</si>
  <si>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</si>
  <si>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</si>
  <si>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</si>
  <si>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</si>
  <si>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</si>
  <si>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</si>
  <si>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</si>
  <si>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</si>
  <si>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</si>
  <si>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</si>
  <si>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</si>
  <si>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</si>
  <si>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</si>
  <si>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</si>
  <si>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</si>
  <si>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</si>
  <si>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</si>
  <si>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</si>
  <si>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</si>
  <si>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</si>
  <si>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</si>
  <si>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</si>
  <si>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</si>
  <si>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</si>
  <si>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</si>
  <si>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</si>
  <si>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</si>
  <si>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</si>
  <si>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</si>
  <si>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</si>
  <si>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</si>
  <si>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</si>
  <si>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</si>
  <si>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</si>
  <si>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</si>
  <si>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</si>
  <si>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</si>
  <si>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</si>
  <si>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</si>
  <si>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</si>
  <si>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</si>
  <si>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</si>
  <si>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</si>
  <si>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</si>
  <si>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</si>
  <si>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</si>
  <si>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</si>
  <si>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</si>
  <si>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</si>
  <si>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</si>
  <si>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</si>
  <si>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</si>
  <si>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</si>
  <si>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</si>
  <si>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</si>
  <si>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</si>
  <si>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</si>
  <si>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</si>
  <si>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</si>
  <si>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</si>
  <si>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</si>
  <si>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</si>
  <si>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</si>
  <si>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</si>
  <si>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</si>
  <si>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</si>
  <si>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</si>
  <si>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</si>
  <si>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</si>
  <si>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</si>
  <si>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</si>
  <si>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</si>
  <si>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</si>
  <si>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</si>
  <si>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</si>
  <si>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</si>
  <si>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</si>
  <si>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</si>
  <si>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</si>
  <si>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</si>
  <si>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</si>
  <si>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</si>
  <si>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</si>
  <si>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</si>
  <si>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</si>
  <si>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</si>
  <si>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</si>
  <si>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</si>
  <si>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</si>
  <si>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</si>
  <si>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</si>
  <si>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</si>
  <si>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</si>
  <si>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</si>
  <si>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</si>
  <si>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</si>
  <si>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</si>
  <si>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</si>
  <si>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</si>
  <si>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</si>
  <si>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</si>
  <si>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</si>
  <si>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</si>
  <si>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</si>
  <si>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</si>
  <si>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</si>
  <si>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</si>
  <si>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</si>
  <si>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</si>
  <si>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</si>
  <si>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</si>
  <si>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</si>
  <si>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</si>
  <si>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</si>
  <si>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</si>
  <si>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</si>
  <si>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</si>
  <si>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</si>
  <si>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</si>
  <si>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</si>
  <si>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</si>
  <si>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</si>
  <si>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</si>
  <si>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</si>
  <si>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</si>
  <si>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</si>
  <si>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</si>
  <si>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</si>
  <si>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</si>
  <si>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</si>
  <si>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</si>
  <si>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</si>
  <si>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</si>
  <si>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</si>
  <si>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</si>
  <si>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</si>
  <si>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</si>
  <si>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</si>
  <si>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</si>
  <si>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</si>
  <si>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</si>
  <si>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</si>
  <si>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</si>
  <si>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</si>
  <si>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</si>
  <si>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</si>
  <si>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</si>
  <si>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</si>
  <si>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</si>
  <si>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</si>
  <si>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</si>
  <si>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</si>
  <si>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</si>
  <si>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</si>
  <si>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</si>
  <si>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</si>
  <si>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</si>
  <si>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</si>
  <si>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</si>
  <si>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</si>
  <si>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</si>
  <si>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</si>
  <si>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</si>
  <si>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</si>
  <si>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</si>
  <si>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</si>
  <si>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</si>
  <si>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</si>
  <si>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</si>
  <si>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</si>
  <si>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</si>
  <si>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</si>
  <si>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</si>
  <si>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</si>
  <si>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</si>
  <si>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</si>
  <si>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</si>
  <si>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</si>
  <si>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</si>
  <si>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</si>
  <si>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</si>
  <si>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</si>
  <si>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</si>
  <si>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</si>
  <si>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</si>
  <si>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</si>
  <si>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</si>
  <si>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</si>
  <si>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</si>
  <si>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</si>
  <si>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</si>
  <si>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</si>
  <si>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</si>
  <si>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</si>
  <si>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</si>
  <si>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</si>
  <si>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</si>
  <si>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</si>
  <si>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</si>
  <si>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</si>
  <si>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</si>
  <si>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</si>
  <si>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</si>
  <si>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</si>
  <si>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</si>
  <si>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</si>
  <si>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</si>
  <si>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</si>
  <si>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</si>
  <si>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</si>
  <si>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</si>
  <si>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</si>
  <si>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</si>
  <si>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</si>
  <si>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</si>
  <si>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</si>
  <si>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</si>
  <si>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</si>
  <si>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</si>
  <si>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</si>
  <si>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</si>
  <si>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</si>
  <si>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</si>
  <si>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</si>
  <si>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</si>
  <si>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</si>
  <si>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</si>
  <si>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</si>
  <si>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</si>
  <si>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</si>
  <si>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</si>
  <si>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</si>
  <si>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</si>
  <si>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</si>
  <si>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</si>
  <si>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</si>
  <si>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</si>
  <si>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</si>
  <si>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</si>
  <si>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</si>
  <si>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</si>
  <si>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</si>
  <si>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</si>
  <si>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</si>
  <si>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</si>
  <si>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</si>
  <si>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</si>
  <si>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</si>
  <si>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</si>
  <si>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</si>
  <si>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</si>
  <si>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</si>
  <si>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</si>
  <si>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</si>
  <si>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</si>
  <si>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</si>
  <si>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</si>
  <si>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</si>
  <si>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</si>
  <si>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</si>
  <si>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</si>
  <si>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</si>
  <si>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</si>
  <si>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</si>
  <si>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</si>
  <si>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</si>
  <si>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</si>
  <si>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</si>
  <si>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</si>
  <si>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</si>
  <si>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</si>
  <si>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</si>
  <si>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</si>
  <si>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</si>
  <si>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</si>
  <si>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</si>
  <si>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</si>
  <si>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</si>
  <si>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</si>
  <si>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</si>
  <si>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</si>
  <si>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</si>
  <si>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</si>
  <si>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</si>
  <si>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</si>
  <si>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</si>
  <si>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</si>
  <si>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</si>
  <si>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</si>
  <si>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</si>
  <si>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</si>
  <si>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</si>
  <si>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</si>
  <si>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</si>
  <si>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</si>
  <si>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</si>
  <si>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</si>
  <si>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</si>
  <si>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</si>
  <si>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</si>
  <si>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</si>
  <si>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</si>
  <si>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</si>
  <si>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</si>
  <si>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</si>
  <si>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</si>
  <si>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</si>
  <si>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</si>
  <si>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</si>
  <si>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</si>
  <si>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</si>
  <si>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</si>
  <si>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</si>
  <si>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</si>
  <si>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</si>
  <si>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</si>
  <si>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</si>
  <si>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</si>
  <si>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</si>
  <si>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</si>
  <si>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</si>
  <si>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</si>
  <si>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</si>
  <si>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</si>
  <si>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</si>
  <si>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</si>
  <si>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</si>
  <si>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</si>
  <si>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</si>
  <si>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</si>
  <si>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</si>
  <si>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</si>
  <si>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</si>
  <si>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</si>
  <si>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</si>
  <si>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</si>
  <si>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</si>
  <si>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</si>
  <si>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</si>
  <si>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</si>
  <si>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</si>
  <si>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</si>
  <si>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</si>
  <si>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</si>
  <si>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</si>
  <si>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</si>
  <si>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</si>
  <si>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</si>
  <si>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</si>
  <si>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</si>
  <si>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</si>
  <si>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</si>
  <si>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</si>
  <si>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</si>
  <si>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</si>
  <si>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</si>
  <si>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</si>
  <si>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</si>
  <si>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</si>
  <si>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</si>
  <si>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</si>
  <si>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</si>
  <si>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</si>
  <si>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</si>
  <si>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</si>
  <si>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</si>
  <si>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</si>
  <si>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</si>
  <si>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</si>
  <si>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</si>
  <si>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</si>
  <si>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</si>
  <si>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</si>
  <si>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</si>
  <si>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</si>
  <si>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</si>
  <si>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</si>
  <si>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</si>
  <si>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</si>
  <si>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</si>
  <si>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</si>
  <si>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</si>
  <si>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</si>
  <si>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</si>
  <si>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</si>
  <si>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</si>
  <si>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</si>
  <si>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</si>
  <si>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</si>
  <si>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</si>
  <si>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</si>
  <si>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</si>
  <si>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</si>
  <si>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</si>
  <si>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</si>
  <si>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</si>
  <si>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</si>
  <si>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</si>
  <si>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</si>
  <si>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</si>
  <si>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</si>
  <si>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</si>
  <si>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</si>
  <si>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</si>
  <si>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</si>
  <si>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</si>
  <si>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</si>
  <si>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</si>
  <si>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</si>
  <si>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</si>
  <si>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</si>
  <si>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</si>
  <si>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</si>
  <si>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</si>
  <si>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</si>
  <si>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</si>
  <si>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</si>
  <si>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</si>
  <si>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</si>
  <si>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</si>
  <si>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</si>
  <si>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</si>
  <si>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</si>
  <si>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</si>
  <si>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</si>
  <si>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</si>
  <si>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</si>
  <si>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</si>
  <si>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</si>
  <si>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</si>
  <si>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</si>
  <si>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</si>
  <si>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</si>
  <si>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</si>
  <si>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</si>
  <si>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</si>
  <si>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</si>
  <si>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</si>
  <si>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</si>
  <si>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</si>
  <si>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</si>
  <si>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</si>
  <si>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</si>
  <si>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</si>
  <si>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</si>
  <si>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</si>
  <si>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</si>
  <si>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</si>
  <si>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</si>
  <si>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</si>
  <si>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</si>
  <si>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</si>
  <si>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</si>
  <si>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</si>
  <si>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</si>
  <si>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</si>
  <si>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</si>
  <si>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</si>
  <si>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</si>
  <si>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</si>
  <si>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</si>
  <si>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</si>
  <si>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</si>
  <si>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</si>
  <si>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</si>
  <si>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</si>
  <si>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</si>
  <si>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</si>
  <si>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</si>
  <si>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</si>
  <si>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</si>
  <si>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</si>
  <si>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</si>
  <si>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</si>
  <si>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</si>
  <si>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</si>
  <si>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</si>
  <si>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</si>
  <si>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</si>
  <si>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</si>
  <si>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</si>
  <si>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</si>
  <si>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</si>
  <si>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</si>
  <si>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</si>
  <si>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</si>
  <si>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</si>
  <si>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</si>
  <si>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</si>
  <si>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</si>
  <si>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</si>
  <si>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</si>
  <si>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</si>
  <si>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</si>
  <si>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</si>
  <si>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</si>
  <si>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</si>
  <si>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</si>
  <si>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</si>
  <si>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</si>
  <si>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</si>
  <si>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</si>
  <si>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</si>
  <si>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</si>
  <si>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</si>
  <si>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</si>
  <si>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</si>
  <si>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</si>
  <si>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</si>
  <si>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</si>
  <si>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</si>
  <si>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</si>
  <si>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</si>
  <si>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</si>
  <si>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</si>
  <si>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</si>
  <si>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</si>
  <si>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</si>
  <si>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</si>
  <si>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</si>
  <si>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</si>
  <si>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</si>
  <si>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</si>
  <si>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</si>
  <si>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</si>
  <si>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</si>
  <si>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</si>
  <si>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</si>
  <si>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</si>
  <si>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</si>
  <si>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</si>
  <si>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</si>
  <si>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</si>
  <si>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</si>
  <si>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</si>
  <si>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</si>
  <si>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</si>
  <si>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</si>
  <si>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</si>
  <si>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</si>
  <si>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</si>
  <si>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</si>
  <si>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</si>
  <si>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</si>
  <si>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</si>
  <si>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</si>
  <si>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</si>
  <si>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</si>
  <si>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</si>
  <si>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</si>
  <si>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</si>
  <si>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</si>
  <si>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</si>
  <si>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</si>
  <si>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</si>
  <si>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</si>
  <si>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</si>
  <si>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</si>
  <si>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</si>
  <si>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</si>
  <si>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</si>
  <si>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</si>
  <si>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</si>
  <si>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</si>
  <si>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</si>
  <si>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</si>
  <si>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</si>
  <si>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</si>
  <si>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</si>
  <si>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</si>
  <si>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</si>
  <si>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</si>
  <si>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</si>
  <si>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</si>
  <si>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</si>
  <si>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</si>
  <si>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</si>
  <si>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</si>
  <si>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</si>
  <si>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</si>
  <si>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</si>
  <si>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</si>
  <si>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</si>
  <si>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</si>
  <si>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</si>
  <si>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</si>
  <si>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</si>
  <si>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</si>
  <si>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</si>
  <si>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</si>
  <si>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</si>
  <si>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</si>
  <si>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</si>
  <si>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</si>
  <si>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</si>
  <si>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</si>
  <si>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</si>
  <si>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</si>
  <si>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</si>
  <si>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</si>
  <si>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</si>
  <si>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</si>
  <si>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</si>
  <si>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</si>
  <si>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</si>
  <si>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</si>
  <si>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</si>
  <si>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</si>
  <si>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</si>
  <si>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</si>
  <si>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</si>
  <si>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</si>
  <si>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</si>
  <si>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</si>
  <si>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</si>
  <si>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</si>
  <si>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</si>
  <si>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</si>
  <si>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</si>
  <si>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</si>
  <si>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</si>
  <si>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</si>
  <si>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</si>
  <si>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</si>
  <si>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</si>
  <si>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</si>
  <si>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</si>
  <si>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</si>
  <si>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</si>
  <si>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</si>
  <si>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</si>
  <si>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</si>
  <si>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</si>
  <si>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</si>
  <si>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</si>
  <si>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</si>
  <si>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</si>
  <si>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</si>
  <si>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</si>
  <si>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</si>
  <si>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</si>
  <si>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</si>
  <si>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</si>
  <si>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</si>
  <si>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</si>
  <si>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</si>
  <si>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</si>
  <si>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</si>
  <si>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</si>
  <si>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</si>
  <si>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</si>
  <si>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</si>
  <si>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</si>
  <si>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</si>
  <si>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</si>
  <si>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</si>
  <si>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</si>
  <si>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</si>
  <si>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</si>
  <si>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</si>
  <si>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</si>
  <si>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</si>
  <si>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</si>
  <si>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</si>
  <si>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</si>
  <si>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</si>
  <si>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</si>
  <si>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</si>
  <si>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</si>
  <si>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</si>
  <si>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</si>
  <si>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</si>
  <si>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</si>
  <si>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</si>
  <si>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</si>
  <si>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</si>
  <si>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</si>
  <si>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</si>
  <si>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</si>
  <si>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</si>
  <si>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</si>
  <si>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</si>
  <si>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</si>
  <si>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</si>
  <si>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</si>
  <si>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</si>
  <si>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</si>
  <si>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</si>
  <si>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</si>
  <si>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</si>
  <si>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</si>
  <si>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</si>
  <si>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</si>
  <si>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</si>
  <si>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</si>
  <si>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</si>
  <si>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</si>
  <si>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</si>
  <si>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</si>
  <si>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</si>
  <si>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</si>
  <si>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</si>
  <si>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</si>
  <si>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</si>
  <si>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</si>
  <si>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</si>
  <si>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</si>
  <si>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</si>
  <si>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</si>
  <si>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</si>
  <si>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</si>
  <si>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</si>
  <si>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</si>
  <si>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</si>
  <si>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</si>
  <si>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</si>
  <si>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</si>
  <si>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</si>
  <si>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</si>
  <si>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</si>
  <si>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</si>
  <si>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</si>
  <si>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</si>
  <si>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</si>
  <si>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</si>
  <si>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</si>
  <si>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</si>
  <si>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</si>
  <si>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</si>
  <si>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</si>
  <si>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</si>
  <si>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</si>
  <si>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</si>
  <si>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</si>
  <si>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</si>
  <si>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</si>
  <si>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</si>
  <si>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</si>
  <si>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</si>
  <si>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</si>
  <si>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</si>
  <si>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</si>
  <si>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</si>
  <si>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</si>
  <si>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</si>
  <si>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</si>
  <si>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</si>
  <si>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</si>
  <si>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</si>
  <si>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</si>
  <si>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</si>
  <si>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</si>
  <si>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</si>
  <si>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</si>
  <si>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</si>
  <si>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</si>
  <si>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</si>
  <si>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</si>
  <si>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</si>
  <si>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</si>
  <si>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</si>
  <si>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</si>
  <si>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</si>
  <si>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</si>
  <si>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</si>
  <si>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</si>
  <si>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</si>
  <si>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</si>
  <si>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</si>
  <si>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</si>
  <si>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</si>
  <si>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</si>
  <si>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</si>
  <si>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</si>
  <si>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</si>
  <si>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</si>
  <si>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</si>
  <si>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</si>
  <si>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</si>
  <si>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</si>
  <si>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</si>
  <si>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</si>
  <si>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</si>
  <si>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</si>
  <si>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</si>
  <si>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</si>
  <si>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</si>
  <si>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</si>
  <si>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</si>
  <si>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</si>
  <si>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</si>
  <si>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</si>
  <si>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</si>
  <si>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</si>
  <si>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</si>
  <si>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</si>
  <si>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</si>
  <si>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</si>
  <si>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</si>
  <si>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</si>
  <si>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</si>
  <si>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</si>
  <si>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</si>
  <si>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</si>
  <si>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</si>
  <si>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</si>
  <si>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</si>
  <si>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</si>
  <si>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</si>
  <si>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</si>
  <si>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</si>
  <si>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</si>
  <si>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</si>
  <si>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</si>
  <si>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</si>
  <si>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</si>
  <si>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</si>
  <si>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</si>
  <si>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</si>
  <si>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</si>
  <si>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</si>
  <si>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</si>
  <si>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</si>
  <si>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</si>
  <si>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</si>
  <si>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</si>
  <si>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</si>
  <si>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</si>
  <si>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</si>
  <si>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</si>
  <si>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</si>
  <si>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</si>
  <si>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</si>
  <si>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</si>
  <si>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</si>
  <si>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</si>
  <si>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</si>
  <si>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</si>
  <si>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</si>
  <si>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</si>
  <si>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</si>
  <si>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</si>
  <si>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</si>
  <si>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</si>
  <si>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</si>
  <si>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</si>
  <si>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</si>
  <si>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</si>
  <si>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</si>
  <si>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</si>
  <si>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</si>
  <si>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</si>
  <si>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</si>
  <si>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</si>
  <si>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</si>
  <si>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</si>
  <si>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</si>
  <si>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</si>
  <si>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</si>
  <si>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</si>
  <si>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</si>
  <si>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</si>
  <si>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</si>
  <si>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</si>
  <si>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</si>
  <si>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</si>
  <si>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</si>
  <si>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</si>
  <si>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</si>
  <si>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</si>
  <si>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</si>
  <si>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</si>
  <si>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</si>
  <si>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</si>
  <si>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</si>
  <si>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</si>
  <si>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</si>
  <si>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</si>
  <si>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</si>
  <si>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</si>
  <si>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</si>
  <si>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</si>
  <si>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</si>
  <si>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</si>
  <si>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</si>
  <si>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</si>
  <si>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</si>
  <si>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</si>
  <si>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</si>
  <si>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</si>
  <si>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</si>
  <si>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</si>
  <si>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</si>
  <si>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</si>
  <si>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</si>
  <si>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</si>
  <si>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</si>
  <si>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</si>
  <si>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</si>
  <si>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</si>
  <si>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</si>
  <si>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</si>
  <si>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</si>
  <si>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</si>
  <si>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</si>
  <si>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</si>
  <si>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</si>
  <si>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</si>
  <si>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</si>
  <si>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</si>
  <si>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</si>
  <si>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</si>
  <si>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</si>
  <si>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</si>
  <si>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</si>
  <si>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</si>
  <si>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</si>
  <si>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</si>
  <si>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</si>
  <si>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</si>
  <si>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</si>
  <si>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</si>
  <si>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</si>
  <si>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</si>
  <si>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</si>
  <si>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</si>
  <si>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</si>
  <si>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</si>
  <si>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</si>
  <si>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</si>
  <si>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</si>
  <si>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</si>
  <si>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</si>
  <si>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</si>
  <si>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</si>
  <si>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</si>
  <si>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</si>
  <si>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</si>
  <si>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</si>
  <si>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</si>
  <si>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</si>
  <si>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</si>
  <si>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</si>
  <si>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</si>
  <si>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</si>
  <si>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</si>
  <si>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</si>
  <si>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</si>
  <si>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</si>
  <si>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</si>
  <si>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</si>
  <si>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</si>
  <si>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</si>
  <si>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</si>
  <si>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</si>
  <si>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</si>
  <si>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</si>
  <si>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</si>
  <si>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</si>
  <si>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</si>
  <si>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</si>
  <si>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</si>
  <si>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</si>
  <si>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</si>
  <si>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</si>
  <si>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</si>
  <si>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</si>
  <si>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</si>
  <si>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</si>
  <si>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</si>
  <si>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</si>
  <si>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</si>
  <si>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</si>
  <si>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</si>
  <si>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</si>
  <si>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</si>
  <si>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</si>
  <si>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</si>
  <si>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</si>
  <si>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</si>
  <si>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</si>
  <si>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</si>
  <si>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</si>
  <si>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</si>
  <si>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</si>
  <si>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</si>
  <si>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</si>
  <si>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</si>
  <si>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</si>
  <si>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</si>
  <si>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</si>
  <si>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</si>
  <si>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</si>
  <si>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</si>
  <si>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</si>
  <si>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</si>
  <si>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</si>
  <si>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</si>
  <si>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</si>
  <si>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</si>
  <si>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</si>
  <si>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</si>
  <si>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</si>
  <si>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</si>
  <si>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</si>
  <si>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</si>
  <si>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</si>
  <si>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</si>
  <si>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</si>
  <si>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</si>
  <si>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</si>
  <si>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</si>
  <si>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</si>
  <si>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</si>
  <si>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</si>
  <si>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</si>
  <si>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</si>
  <si>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</si>
  <si>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</si>
  <si>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</si>
  <si>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</si>
  <si>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</si>
  <si>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</si>
  <si>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</si>
  <si>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</si>
  <si>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</si>
  <si>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</si>
  <si>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</si>
  <si>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</si>
  <si>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</si>
  <si>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</si>
  <si>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</si>
  <si>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</si>
  <si>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</si>
  <si>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</si>
  <si>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</si>
  <si>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</si>
  <si>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</si>
  <si>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</si>
  <si>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</si>
  <si>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</si>
  <si>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</si>
  <si>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</si>
  <si>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</si>
  <si>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</si>
  <si>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</si>
  <si>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</si>
  <si>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</si>
  <si>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</si>
  <si>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</si>
  <si>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</si>
  <si>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</si>
  <si>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</si>
  <si>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</si>
  <si>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</si>
  <si>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</si>
  <si>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</si>
  <si>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</si>
  <si>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</si>
  <si>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</si>
  <si>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</si>
  <si>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</si>
  <si>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</si>
  <si>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</si>
  <si>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</si>
  <si>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</si>
  <si>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</si>
  <si>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</si>
  <si>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</si>
  <si>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</si>
  <si>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</si>
  <si>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</si>
  <si>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</si>
  <si>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</si>
  <si>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</si>
  <si>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</si>
  <si>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</si>
  <si>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</si>
  <si>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</si>
  <si>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</si>
  <si>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</si>
  <si>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</si>
  <si>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</si>
  <si>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</si>
  <si>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</si>
  <si>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</si>
  <si>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</si>
  <si>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</si>
  <si>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</si>
  <si>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</si>
  <si>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</si>
  <si>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</si>
  <si>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</si>
  <si>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</si>
  <si>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</si>
  <si>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</si>
  <si>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</si>
  <si>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</si>
  <si>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</si>
  <si>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</si>
  <si>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</si>
  <si>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</si>
  <si>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</si>
  <si>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</si>
  <si>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</si>
  <si>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</si>
  <si>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</si>
  <si>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</si>
  <si>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</si>
  <si>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</si>
  <si>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</si>
  <si>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</si>
  <si>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</si>
  <si>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</si>
  <si>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</si>
  <si>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</si>
  <si>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</si>
  <si>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</si>
  <si>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</si>
  <si>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</si>
  <si>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</si>
  <si>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</si>
  <si>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</si>
  <si>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</si>
  <si>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</si>
  <si>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</si>
  <si>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</si>
  <si>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</si>
  <si>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</si>
  <si>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</si>
  <si>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</si>
  <si>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</si>
  <si>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</si>
  <si>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</si>
  <si>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</si>
  <si>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</si>
  <si>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</si>
  <si>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</si>
  <si>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</si>
  <si>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</si>
  <si>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</si>
  <si>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</si>
  <si>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</si>
  <si>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</si>
  <si>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</si>
  <si>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</si>
  <si>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</si>
  <si>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</si>
  <si>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</si>
  <si>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</si>
  <si>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</si>
  <si>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</si>
  <si>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</si>
  <si>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</si>
  <si>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</si>
  <si>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</si>
  <si>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</si>
  <si>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</si>
  <si>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</si>
  <si>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</si>
  <si>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</si>
  <si>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</si>
  <si>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</si>
  <si>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</si>
  <si>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</si>
  <si>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</si>
  <si>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</si>
  <si>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</si>
  <si>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</si>
  <si>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</si>
  <si>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</si>
  <si>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</si>
  <si>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</si>
  <si>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</si>
  <si>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</si>
  <si>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</si>
  <si>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</si>
  <si>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</si>
  <si>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</si>
  <si>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</si>
  <si>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</si>
  <si>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</si>
  <si>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</si>
  <si>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</si>
  <si>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</si>
  <si>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</si>
  <si>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</si>
  <si>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</si>
  <si>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</si>
  <si>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</si>
  <si>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</si>
  <si>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</si>
  <si>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</si>
  <si>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</si>
  <si>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</si>
  <si>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</si>
  <si>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</si>
  <si>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</si>
  <si>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</si>
  <si>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</si>
  <si>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</si>
  <si>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</si>
  <si>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</si>
  <si>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</si>
  <si>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</si>
  <si>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</si>
  <si>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</si>
  <si>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</si>
  <si>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</si>
  <si>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</si>
  <si>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</si>
  <si>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</si>
  <si>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</si>
  <si>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</si>
  <si>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</si>
  <si>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</si>
  <si>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</si>
  <si>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</si>
  <si>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</si>
  <si>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</si>
  <si>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</si>
  <si>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</si>
  <si>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</si>
  <si>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</si>
  <si>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</si>
  <si>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</si>
  <si>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</si>
  <si>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</si>
  <si>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</si>
  <si>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</si>
  <si>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</si>
  <si>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</si>
  <si>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</si>
  <si>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</si>
  <si>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</si>
  <si>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</si>
  <si>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</si>
  <si>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</si>
  <si>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</si>
  <si>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</si>
  <si>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</si>
  <si>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</si>
  <si>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</si>
  <si>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</si>
  <si>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</si>
  <si>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</si>
  <si>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</si>
  <si>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</si>
  <si>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</si>
  <si>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</si>
  <si>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</si>
  <si>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</si>
  <si>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</si>
  <si>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</si>
  <si>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</si>
  <si>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</si>
  <si>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</si>
  <si>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</si>
  <si>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</si>
  <si>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</si>
  <si>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</si>
  <si>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</si>
  <si>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</si>
  <si>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</si>
  <si>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</si>
  <si>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</si>
  <si>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</si>
  <si>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</si>
  <si>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</si>
  <si>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</si>
  <si>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</si>
  <si>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</si>
  <si>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</si>
  <si>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</si>
  <si>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</si>
  <si>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</si>
  <si>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</si>
  <si>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</si>
  <si>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</si>
  <si>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</si>
  <si>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</si>
  <si>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</si>
  <si>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</si>
  <si>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</si>
  <si>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</si>
  <si>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</si>
  <si>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</si>
  <si>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</si>
  <si>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</si>
  <si>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</si>
  <si>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</si>
  <si>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</si>
  <si>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</si>
  <si>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</si>
  <si>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</si>
  <si>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</si>
  <si>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</si>
  <si>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</si>
  <si>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</si>
  <si>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</si>
  <si>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</si>
  <si>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</si>
  <si>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</si>
  <si>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</si>
  <si>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</si>
  <si>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</si>
  <si>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</si>
  <si>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</si>
  <si>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</si>
  <si>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</si>
  <si>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</si>
  <si>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</si>
  <si>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</si>
  <si>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</si>
  <si>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</si>
  <si>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</si>
  <si>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</si>
  <si>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</si>
  <si>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</si>
  <si>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</si>
  <si>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</si>
  <si>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</si>
  <si>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</si>
  <si>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</si>
  <si>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</si>
  <si>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</si>
  <si>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</si>
  <si>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</si>
  <si>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</si>
  <si>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</si>
  <si>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</si>
  <si>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</si>
  <si>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</si>
  <si>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</si>
  <si>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</si>
  <si>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</si>
  <si>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</si>
  <si>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</si>
  <si>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</si>
  <si>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</si>
  <si>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</si>
  <si>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</si>
  <si>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</si>
  <si>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</si>
  <si>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</si>
  <si>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</si>
  <si>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</si>
  <si>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</si>
  <si>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</si>
  <si>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</si>
  <si>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</si>
  <si>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</si>
  <si>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</si>
  <si>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</si>
  <si>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</si>
  <si>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</si>
  <si>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</si>
  <si>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</si>
  <si>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</si>
  <si>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</si>
  <si>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</si>
  <si>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</si>
  <si>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</si>
  <si>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</si>
  <si>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</si>
  <si>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</si>
  <si>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</si>
  <si>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</si>
  <si>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</si>
  <si>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</si>
  <si>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</si>
  <si>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</si>
  <si>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</si>
  <si>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</si>
  <si>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</si>
  <si>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</si>
  <si>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</si>
  <si>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</si>
  <si>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</si>
  <si>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</si>
  <si>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</si>
  <si>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</si>
  <si>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</si>
  <si>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</si>
  <si>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</si>
  <si>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</si>
  <si>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</si>
  <si>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</si>
  <si>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</si>
  <si>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</si>
  <si>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</si>
  <si>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</si>
  <si>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</si>
  <si>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</si>
  <si>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</si>
  <si>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</si>
  <si>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</si>
  <si>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</si>
  <si>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</si>
  <si>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</si>
  <si>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</si>
  <si>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</si>
  <si>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</si>
  <si>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</si>
  <si>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</si>
  <si>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</si>
  <si>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</si>
  <si>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</si>
  <si>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</si>
  <si>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</si>
  <si>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</si>
  <si>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</si>
  <si>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</si>
  <si>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</si>
  <si>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</si>
  <si>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</si>
  <si>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</si>
  <si>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</si>
  <si>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</si>
  <si>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</si>
  <si>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</si>
  <si>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</si>
  <si>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</si>
  <si>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</si>
  <si>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</si>
  <si>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</si>
  <si>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</si>
  <si>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</si>
  <si>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</si>
  <si>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</si>
  <si>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</si>
  <si>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</si>
  <si>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</si>
  <si>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</si>
  <si>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</si>
  <si>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</si>
  <si>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</si>
  <si>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</si>
  <si>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</si>
  <si>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</si>
  <si>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</si>
  <si>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</si>
  <si>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</si>
  <si>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</si>
  <si>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</si>
  <si>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</si>
  <si>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</si>
  <si>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</si>
  <si>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</si>
  <si>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</si>
  <si>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</si>
  <si>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</si>
  <si>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</si>
  <si>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</si>
  <si>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</si>
  <si>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</si>
  <si>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</si>
  <si>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</si>
  <si>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</si>
  <si>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</si>
  <si>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</si>
  <si>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</si>
  <si>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</si>
  <si>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</si>
  <si>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</si>
  <si>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</si>
  <si>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</si>
  <si>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</si>
  <si>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</si>
  <si>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</si>
  <si>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</si>
  <si>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</si>
  <si>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</si>
  <si>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</si>
  <si>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</si>
  <si>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</si>
  <si>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</si>
  <si>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</si>
  <si>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</si>
  <si>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</si>
  <si>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</si>
  <si>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</si>
  <si>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</si>
  <si>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</si>
  <si>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</si>
  <si>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</si>
  <si>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</si>
  <si>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</si>
  <si>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</si>
  <si>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</si>
  <si>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</si>
  <si>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</si>
  <si>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</si>
  <si>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</si>
  <si>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</si>
  <si>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</si>
  <si>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</si>
  <si>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</si>
  <si>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</si>
  <si>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</si>
  <si>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</si>
  <si>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</si>
  <si>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</si>
  <si>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</si>
  <si>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</si>
  <si>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</si>
  <si>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</si>
  <si>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</si>
  <si>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</si>
  <si>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</si>
  <si>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</si>
  <si>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</si>
  <si>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</si>
  <si>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</si>
  <si>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</si>
  <si>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</si>
  <si>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</si>
  <si>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</si>
  <si>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</si>
  <si>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</si>
  <si>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</si>
  <si>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</si>
  <si>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</si>
  <si>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</si>
  <si>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</si>
  <si>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</si>
  <si>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</si>
  <si>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</si>
  <si>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</si>
  <si>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</si>
  <si>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</si>
  <si>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</si>
  <si>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</si>
  <si>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</si>
  <si>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</si>
  <si>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</si>
  <si>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</si>
  <si>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</si>
  <si>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</si>
  <si>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</si>
  <si>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</si>
  <si>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</si>
  <si>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</si>
  <si>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</si>
  <si>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</si>
  <si>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</si>
  <si>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</si>
  <si>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</si>
  <si>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</si>
  <si>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</si>
  <si>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</si>
  <si>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</si>
  <si>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</si>
  <si>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</si>
  <si>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</si>
  <si>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</si>
  <si>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</si>
  <si>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</si>
  <si>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</si>
  <si>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</si>
  <si>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</si>
  <si>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</si>
  <si>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</si>
  <si>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</si>
  <si>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</si>
  <si>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</si>
  <si>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</si>
  <si>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</si>
  <si>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</si>
  <si>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</si>
  <si>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</si>
  <si>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</si>
  <si>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</si>
  <si>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</si>
  <si>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</si>
  <si>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</si>
  <si>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</si>
  <si>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</si>
  <si>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</si>
  <si>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</si>
  <si>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</si>
  <si>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</si>
  <si>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</si>
  <si>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</si>
  <si>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</si>
  <si>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</si>
  <si>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</si>
  <si>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</si>
  <si>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</si>
  <si>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</si>
  <si>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</si>
  <si>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</si>
  <si>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</si>
  <si>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</si>
  <si>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</si>
  <si>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</si>
  <si>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</si>
  <si>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</si>
  <si>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</si>
  <si>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</si>
  <si>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</si>
  <si>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</si>
  <si>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</si>
  <si>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</si>
  <si>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</si>
  <si>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</si>
  <si>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</si>
  <si>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</si>
  <si>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</si>
  <si>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</si>
  <si>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</si>
  <si>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</si>
  <si>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</si>
  <si>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</si>
  <si>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</si>
  <si>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</si>
  <si>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</si>
  <si>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</si>
  <si>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</si>
  <si>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</si>
  <si>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</si>
  <si>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</si>
  <si>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</si>
  <si>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</si>
  <si>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</si>
  <si>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</si>
  <si>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</si>
  <si>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</si>
  <si>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</si>
  <si>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</si>
  <si>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</si>
  <si>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</si>
  <si>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</si>
  <si>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</si>
  <si>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</si>
  <si>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</si>
  <si>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</si>
  <si>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</si>
  <si>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</si>
  <si>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</si>
  <si>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</si>
  <si>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</si>
  <si>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</si>
  <si>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</si>
  <si>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</si>
  <si>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</si>
  <si>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</si>
  <si>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</si>
  <si>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</si>
  <si>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</si>
  <si>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</si>
  <si>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</si>
  <si>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</si>
  <si>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</si>
  <si>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</si>
  <si>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</si>
  <si>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</si>
  <si>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</si>
  <si>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</si>
  <si>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</si>
  <si>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</si>
  <si>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</si>
  <si>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</si>
  <si>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</si>
  <si>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</si>
  <si>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</si>
  <si>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</si>
  <si>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</si>
  <si>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</si>
  <si>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</si>
  <si>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</si>
  <si>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</si>
  <si>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</si>
  <si>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</si>
  <si>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</si>
  <si>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</si>
  <si>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</si>
  <si>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</si>
  <si>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</si>
  <si>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</si>
  <si>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</si>
  <si>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</si>
  <si>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</si>
  <si>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</si>
  <si>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</si>
  <si>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</si>
  <si>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</si>
  <si>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</si>
  <si>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</si>
  <si>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</si>
  <si>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</si>
  <si>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</si>
  <si>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</si>
  <si>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</si>
  <si>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</si>
  <si>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</si>
  <si>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</si>
  <si>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</si>
  <si>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</si>
  <si>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</si>
  <si>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</si>
  <si>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</si>
  <si>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</si>
  <si>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</si>
  <si>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</si>
  <si>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</si>
  <si>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</si>
  <si>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</si>
  <si>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</si>
  <si>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</si>
  <si>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</si>
  <si>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</si>
  <si>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</si>
  <si>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</si>
  <si>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</si>
  <si>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</si>
  <si>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</si>
  <si>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</si>
  <si>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</si>
  <si>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</si>
  <si>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</si>
  <si>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</si>
  <si>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</si>
  <si>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</si>
  <si>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</si>
  <si>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</si>
  <si>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</si>
  <si>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</si>
  <si>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</si>
  <si>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</si>
  <si>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</si>
  <si>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</si>
  <si>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</si>
  <si>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</si>
  <si>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</si>
  <si>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</si>
  <si>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</si>
  <si>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</si>
  <si>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</si>
  <si>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</si>
  <si>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</si>
  <si>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</si>
  <si>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</si>
  <si>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</si>
  <si>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</si>
  <si>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</si>
  <si>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</si>
  <si>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</si>
  <si>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</si>
  <si>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</si>
  <si>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</si>
  <si>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</si>
  <si>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</si>
  <si>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</si>
  <si>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</si>
  <si>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</si>
  <si>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</si>
  <si>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</si>
  <si>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</si>
  <si>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</si>
  <si>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</si>
  <si>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</si>
  <si>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</si>
  <si>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</si>
  <si>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</si>
  <si>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</si>
  <si>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</si>
  <si>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</si>
  <si>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</si>
  <si>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</si>
  <si>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</si>
  <si>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</si>
  <si>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</si>
  <si>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</si>
  <si>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</si>
  <si>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</si>
  <si>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</si>
  <si>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</si>
  <si>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</si>
  <si>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</si>
  <si>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</si>
  <si>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</si>
  <si>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</si>
  <si>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</si>
  <si>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</si>
  <si>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</si>
  <si>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</si>
  <si>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</si>
  <si>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</si>
  <si>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</si>
  <si>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</si>
  <si>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</si>
  <si>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</si>
  <si>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</si>
  <si>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</si>
  <si>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</si>
  <si>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</si>
  <si>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</si>
  <si>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</si>
  <si>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</si>
  <si>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</si>
  <si>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</si>
  <si>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</si>
  <si>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</si>
  <si>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</si>
  <si>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</si>
  <si>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</si>
  <si>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</si>
  <si>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</si>
  <si>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</si>
  <si>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</si>
  <si>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</si>
  <si>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</si>
  <si>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</si>
  <si>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</si>
  <si>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</si>
  <si>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</si>
  <si>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</si>
  <si>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</si>
  <si>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</si>
  <si>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</si>
  <si>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</si>
  <si>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</si>
  <si>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</si>
  <si>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</si>
  <si>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</si>
  <si>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</si>
  <si>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</si>
  <si>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</si>
  <si>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</si>
  <si>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</si>
  <si>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</si>
  <si>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</si>
  <si>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</si>
  <si>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</si>
  <si>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</si>
  <si>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</si>
  <si>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</si>
  <si>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</si>
  <si>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</si>
  <si>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</si>
  <si>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</si>
  <si>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</si>
  <si>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</si>
  <si>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</si>
  <si>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</si>
  <si>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</si>
  <si>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</si>
  <si>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</si>
  <si>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</si>
  <si>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</si>
  <si>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</si>
  <si>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</si>
  <si>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</si>
  <si>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</si>
  <si>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</si>
  <si>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</si>
  <si>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</si>
  <si>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</si>
  <si>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</si>
  <si>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</si>
  <si>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</si>
  <si>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</si>
  <si>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</si>
  <si>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</si>
  <si>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</si>
  <si>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</si>
  <si>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</si>
  <si>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</si>
  <si>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</si>
  <si>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</si>
  <si>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</si>
  <si>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</si>
  <si>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</si>
  <si>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</si>
  <si>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</si>
  <si>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</si>
  <si>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</si>
  <si>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</si>
  <si>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</si>
  <si>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</si>
  <si>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</si>
  <si>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</si>
  <si>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</si>
  <si>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</si>
  <si>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</si>
  <si>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</si>
  <si>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</si>
  <si>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</si>
  <si>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</si>
  <si>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</si>
  <si>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</si>
  <si>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</si>
  <si>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</si>
  <si>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</si>
  <si>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</si>
  <si>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</si>
  <si>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</si>
  <si>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</si>
  <si>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</si>
  <si>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</si>
  <si>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</si>
  <si>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</si>
  <si>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</si>
  <si>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</si>
  <si>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</si>
  <si>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</si>
  <si>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</si>
  <si>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</si>
  <si>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</si>
  <si>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</si>
  <si>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</si>
  <si>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</si>
  <si>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</si>
  <si>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</si>
  <si>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</si>
  <si>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</si>
  <si>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</si>
  <si>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</si>
  <si>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</si>
  <si>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</si>
  <si>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</si>
  <si>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</si>
  <si>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</si>
  <si>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</si>
  <si>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</si>
  <si>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</si>
  <si>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</si>
  <si>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</si>
  <si>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</si>
  <si>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</si>
  <si>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</si>
  <si>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</si>
  <si>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</si>
  <si>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</si>
  <si>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</si>
  <si>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</si>
  <si>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</si>
  <si>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</si>
  <si>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</si>
  <si>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</si>
  <si>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</si>
  <si>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</si>
  <si>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</si>
  <si>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</si>
  <si>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</si>
  <si>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</si>
  <si>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</si>
  <si>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</si>
  <si>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</si>
  <si>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</si>
  <si>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</si>
  <si>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</si>
  <si>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</si>
  <si>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</si>
  <si>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</si>
  <si>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</si>
  <si>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</si>
  <si>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</si>
  <si>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</si>
  <si>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</si>
  <si>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</si>
  <si>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</si>
  <si>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</si>
  <si>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</si>
  <si>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</si>
  <si>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</si>
  <si>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</si>
  <si>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</si>
  <si>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</si>
  <si>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</si>
  <si>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</si>
  <si>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</si>
  <si>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</si>
  <si>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</si>
  <si>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</si>
  <si>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</si>
  <si>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</si>
  <si>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</si>
  <si>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</si>
  <si>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</si>
  <si>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</si>
  <si>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</si>
  <si>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</si>
  <si>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</si>
  <si>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</si>
  <si>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</si>
  <si>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</si>
  <si>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</si>
  <si>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</si>
  <si>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</si>
  <si>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</si>
  <si>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</si>
  <si>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</si>
  <si>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</si>
  <si>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</si>
  <si>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</si>
  <si>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</si>
  <si>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</si>
  <si>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</si>
  <si>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</si>
  <si>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</si>
  <si>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</si>
  <si>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</si>
  <si>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</si>
  <si>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</si>
  <si>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</si>
  <si>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</si>
  <si>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</si>
  <si>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</si>
  <si>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</si>
  <si>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</si>
  <si>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</si>
  <si>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</si>
  <si>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</si>
  <si>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</si>
  <si>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</si>
  <si>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</si>
  <si>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</si>
  <si>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</si>
  <si>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</si>
  <si>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</si>
  <si>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</si>
  <si>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</si>
  <si>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</si>
  <si>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</si>
  <si>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</si>
  <si>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</si>
  <si>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</si>
  <si>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</si>
  <si>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</si>
  <si>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</si>
  <si>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</si>
  <si>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</si>
  <si>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</si>
  <si>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</si>
  <si>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</si>
  <si>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</si>
  <si>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</si>
  <si>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</si>
  <si>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</si>
  <si>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</si>
  <si>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</si>
  <si>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</si>
  <si>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</si>
  <si>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</si>
  <si>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</si>
  <si>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</si>
  <si>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</si>
  <si>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</si>
  <si>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</si>
  <si>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</si>
  <si>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</si>
  <si>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</si>
  <si>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</si>
  <si>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</si>
  <si>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</si>
  <si>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</si>
  <si>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</si>
  <si>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</si>
  <si>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</si>
  <si>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</si>
  <si>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</si>
  <si>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</si>
  <si>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</si>
  <si>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</si>
  <si>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</si>
  <si>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</si>
  <si>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</si>
  <si>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</si>
  <si>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</si>
  <si>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</si>
  <si>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</si>
  <si>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</si>
  <si>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</si>
  <si>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</si>
  <si>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</si>
  <si>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</si>
  <si>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</si>
  <si>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</si>
  <si>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</si>
  <si>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</si>
  <si>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</si>
  <si>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</si>
  <si>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</si>
  <si>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</si>
  <si>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</si>
  <si>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</si>
  <si>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</si>
  <si>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</si>
  <si>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</si>
  <si>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</si>
  <si>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</si>
  <si>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</si>
  <si>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</si>
  <si>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</si>
  <si>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</si>
  <si>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</si>
  <si>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</si>
  <si>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</si>
  <si>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</si>
  <si>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</si>
  <si>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</si>
  <si>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</si>
  <si>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</si>
  <si>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</si>
  <si>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</si>
  <si>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</si>
  <si>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</si>
  <si>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</si>
  <si>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</si>
  <si>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</si>
  <si>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</si>
  <si>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</si>
  <si>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</si>
  <si>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</si>
  <si>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</si>
  <si>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</si>
  <si>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</si>
  <si>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</si>
  <si>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</si>
  <si>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</si>
  <si>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</si>
  <si>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</si>
  <si>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</si>
  <si>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</si>
  <si>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</si>
  <si>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</si>
  <si>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</si>
  <si>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</si>
  <si>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</si>
  <si>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</si>
  <si>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</si>
  <si>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</si>
  <si>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</si>
  <si>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</si>
  <si>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</si>
  <si>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</si>
  <si>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</si>
  <si>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</si>
  <si>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</si>
  <si>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</si>
  <si>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</si>
  <si>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</si>
  <si>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</si>
  <si>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</si>
  <si>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</si>
  <si>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</si>
  <si>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</si>
  <si>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</si>
  <si>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</si>
  <si>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</si>
  <si>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</si>
  <si>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</si>
  <si>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</si>
  <si>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</si>
  <si>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</si>
  <si>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</si>
  <si>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</si>
  <si>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</si>
  <si>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</si>
  <si>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</si>
  <si>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</si>
  <si>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</si>
  <si>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</si>
  <si>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</si>
  <si>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</si>
  <si>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</si>
  <si>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</si>
  <si>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</si>
  <si>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</si>
  <si>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</si>
  <si>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</si>
  <si>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</si>
  <si>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</si>
  <si>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</si>
  <si>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</si>
  <si>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</si>
  <si>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</si>
  <si>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</si>
  <si>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</si>
  <si>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</si>
  <si>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</si>
  <si>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</si>
  <si>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</si>
  <si>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</si>
  <si>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</si>
  <si>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</si>
  <si>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</si>
  <si>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</si>
  <si>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</si>
  <si>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</si>
  <si>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</si>
  <si>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</si>
  <si>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</si>
  <si>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</si>
  <si>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</si>
  <si>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</si>
  <si>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</si>
  <si>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</si>
  <si>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</si>
  <si>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</si>
  <si>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</si>
  <si>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</si>
  <si>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</si>
  <si>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</si>
  <si>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</si>
  <si>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</si>
  <si>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</si>
  <si>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</si>
  <si>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</si>
  <si>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</si>
  <si>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</si>
  <si>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</si>
  <si>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</si>
  <si>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</si>
  <si>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</si>
  <si>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</si>
  <si>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</si>
  <si>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</si>
  <si>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</si>
  <si>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</si>
  <si>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</si>
  <si>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</si>
  <si>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</si>
  <si>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</si>
  <si>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</si>
  <si>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</si>
  <si>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</si>
  <si>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</si>
  <si>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</si>
  <si>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</si>
  <si>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</si>
  <si>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</si>
  <si>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</si>
  <si>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</si>
  <si>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</si>
  <si>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</si>
  <si>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</si>
  <si>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</si>
  <si>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</si>
  <si>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</si>
  <si>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</si>
  <si>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</si>
  <si>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</si>
  <si>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</si>
  <si>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</si>
  <si>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</si>
  <si>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</si>
  <si>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</si>
  <si>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</si>
  <si>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</si>
  <si>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</si>
  <si>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</si>
  <si>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</si>
  <si>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</si>
  <si>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</si>
  <si>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</si>
  <si>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</si>
  <si>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</si>
  <si>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</si>
  <si>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</si>
  <si>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</si>
  <si>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</si>
  <si>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</si>
  <si>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</si>
  <si>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</si>
  <si>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</si>
  <si>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</si>
  <si>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</si>
  <si>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</si>
  <si>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</si>
  <si>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</si>
  <si>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</si>
  <si>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</si>
  <si>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</si>
  <si>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</si>
  <si>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</si>
  <si>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</si>
  <si>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</si>
  <si>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</si>
  <si>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</si>
  <si>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</si>
  <si>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</si>
  <si>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</si>
  <si>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</si>
  <si>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</si>
  <si>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</si>
  <si>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</si>
  <si>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</si>
  <si>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</si>
  <si>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</si>
  <si>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</si>
  <si>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</si>
  <si>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</si>
  <si>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</si>
  <si>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</si>
  <si>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</si>
  <si>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</si>
  <si>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</si>
  <si>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</si>
  <si>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</si>
  <si>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</si>
  <si>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</si>
  <si>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</si>
  <si>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</si>
  <si>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</si>
  <si>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</si>
  <si>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</si>
  <si>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</si>
  <si>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</si>
  <si>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</si>
  <si>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</si>
  <si>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</si>
  <si>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</si>
  <si>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</si>
  <si>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</si>
  <si>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</si>
  <si>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</si>
  <si>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</si>
  <si>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</si>
  <si>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</si>
  <si>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</si>
  <si>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</si>
  <si>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</si>
  <si>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</si>
  <si>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</si>
  <si>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</si>
  <si>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</si>
  <si>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</si>
  <si>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</si>
  <si>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</si>
  <si>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</si>
  <si>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</si>
  <si>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</si>
  <si>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</si>
  <si>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</si>
  <si>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</si>
  <si>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</si>
  <si>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</si>
  <si>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</si>
  <si>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</si>
  <si>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</si>
  <si>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</si>
  <si>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</si>
  <si>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</si>
  <si>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</si>
  <si>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</si>
  <si>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</si>
  <si>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</si>
  <si>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</si>
  <si>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</si>
  <si>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</si>
  <si>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</si>
  <si>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</si>
  <si>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</si>
  <si>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</si>
  <si>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</si>
  <si>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</si>
  <si>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</si>
  <si>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</si>
  <si>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</si>
  <si>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</si>
  <si>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</si>
  <si>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</si>
  <si>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</si>
  <si>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</si>
  <si>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</si>
  <si>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</si>
  <si>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</si>
  <si>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</si>
  <si>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</si>
  <si>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</si>
  <si>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</si>
  <si>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</si>
  <si>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</si>
  <si>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</si>
  <si>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</si>
  <si>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</si>
  <si>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</si>
  <si>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</si>
  <si>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</si>
  <si>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</si>
  <si>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</si>
  <si>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</si>
  <si>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</si>
  <si>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</si>
  <si>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</si>
  <si>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</si>
  <si>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</si>
  <si>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</si>
  <si>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</si>
  <si>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</si>
  <si>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</si>
  <si>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</si>
  <si>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</si>
  <si>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</si>
  <si>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</si>
  <si>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</si>
  <si>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</si>
  <si>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</si>
  <si>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</si>
  <si>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</si>
  <si>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</si>
  <si>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</si>
  <si>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</si>
  <si>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</si>
  <si>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</si>
  <si>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</si>
  <si>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</si>
  <si>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</si>
  <si>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</si>
  <si>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</si>
  <si>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</si>
  <si>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</si>
  <si>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</si>
  <si>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</si>
  <si>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</si>
  <si>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</si>
  <si>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</si>
  <si>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</si>
  <si>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</si>
  <si>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</si>
  <si>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</si>
  <si>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</si>
  <si>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</si>
  <si>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</si>
  <si>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</si>
  <si>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</si>
  <si>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</si>
  <si>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</si>
  <si>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</si>
  <si>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</si>
  <si>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</si>
  <si>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</si>
  <si>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</si>
  <si>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</si>
  <si>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</si>
  <si>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</si>
  <si>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</si>
  <si>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</si>
  <si>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</si>
  <si>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</si>
  <si>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</si>
  <si>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</si>
  <si>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</si>
  <si>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</si>
  <si>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</si>
  <si>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</si>
  <si>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</si>
  <si>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</si>
  <si>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</si>
  <si>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</si>
  <si>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</si>
  <si>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</si>
  <si>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</si>
  <si>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</si>
  <si>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</si>
  <si>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</si>
  <si>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</si>
  <si>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</si>
  <si>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</si>
  <si>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</si>
  <si>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</si>
  <si>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</si>
  <si>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</si>
  <si>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</si>
  <si>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</si>
  <si>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</si>
  <si>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</si>
  <si>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</si>
  <si>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</si>
  <si>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</si>
  <si>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</si>
  <si>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</si>
  <si>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</si>
  <si>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</si>
  <si>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</si>
  <si>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</si>
  <si>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</si>
  <si>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</si>
  <si>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</si>
  <si>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</si>
  <si>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</si>
  <si>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</si>
  <si>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</si>
  <si>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</si>
  <si>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</si>
  <si>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</si>
  <si>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</si>
  <si>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</si>
  <si>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</si>
  <si>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</si>
  <si>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</si>
  <si>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</si>
  <si>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</si>
  <si>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</si>
  <si>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</si>
  <si>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</si>
  <si>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</si>
  <si>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</si>
  <si>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</si>
  <si>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</si>
  <si>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</si>
  <si>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</si>
  <si>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</si>
  <si>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</si>
  <si>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</si>
  <si>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</si>
  <si>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</si>
  <si>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</si>
  <si>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</si>
  <si>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</si>
  <si>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</si>
  <si>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</si>
  <si>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</si>
  <si>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</si>
  <si>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</si>
  <si>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</si>
  <si>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</si>
  <si>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</si>
  <si>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</si>
  <si>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</si>
  <si>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</si>
  <si>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</si>
  <si>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</si>
  <si>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</si>
  <si>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</si>
  <si>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</si>
  <si>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</si>
  <si>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</si>
  <si>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</si>
  <si>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</si>
  <si>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</si>
  <si>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</si>
  <si>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</si>
  <si>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</si>
  <si>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</si>
  <si>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</si>
  <si>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</si>
  <si>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</si>
  <si>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</si>
  <si>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</si>
  <si>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</si>
  <si>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</si>
  <si>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</si>
  <si>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</si>
  <si>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</si>
  <si>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</si>
  <si>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</si>
  <si>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</si>
  <si>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</si>
  <si>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</si>
  <si>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</si>
  <si>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</si>
  <si>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</si>
  <si>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</si>
  <si>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</si>
  <si>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</si>
  <si>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</si>
  <si>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</si>
  <si>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</si>
  <si>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</si>
  <si>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</si>
  <si>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</si>
  <si>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</si>
  <si>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</si>
  <si>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</si>
  <si>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</si>
  <si>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</si>
  <si>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</si>
  <si>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</si>
  <si>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</si>
  <si>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</si>
  <si>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</si>
  <si>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</si>
  <si>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</si>
  <si>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</si>
  <si>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</si>
  <si>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</si>
  <si>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</si>
  <si>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</si>
  <si>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</si>
  <si>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</si>
  <si>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</si>
  <si>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</si>
  <si>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</si>
  <si>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</si>
  <si>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</si>
  <si>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</si>
  <si>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</si>
  <si>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</si>
  <si>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</si>
  <si>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</si>
  <si>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</si>
  <si>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</si>
  <si>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</si>
  <si>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</si>
  <si>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</si>
  <si>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</si>
  <si>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</si>
  <si>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</si>
  <si>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</si>
  <si>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</si>
  <si>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</si>
  <si>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</si>
  <si>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</si>
  <si>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</si>
  <si>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</si>
  <si>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</si>
  <si>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</si>
  <si>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</si>
  <si>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</si>
  <si>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</si>
  <si>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</si>
  <si>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</si>
  <si>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</si>
  <si>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</si>
  <si>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</si>
  <si>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</si>
  <si>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</si>
  <si>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</si>
  <si>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</si>
  <si>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</si>
  <si>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</si>
  <si>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</si>
  <si>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</si>
  <si>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</si>
  <si>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</si>
  <si>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</si>
  <si>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</si>
  <si>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</si>
  <si>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</si>
  <si>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</si>
  <si>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</si>
  <si>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</si>
  <si>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</si>
  <si>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</si>
  <si>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</si>
  <si>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</si>
  <si>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</si>
  <si>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</si>
  <si>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</si>
  <si>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</si>
  <si>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</si>
  <si>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</si>
  <si>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</si>
  <si>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</si>
  <si>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</si>
  <si>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</si>
  <si>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</si>
  <si>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</si>
  <si>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</si>
  <si>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</si>
  <si>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</si>
  <si>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</si>
  <si>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</si>
  <si>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</si>
  <si>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</si>
  <si>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</si>
  <si>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</si>
  <si>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</si>
  <si>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</si>
  <si>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</si>
  <si>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</si>
  <si>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</si>
  <si>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</si>
  <si>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</si>
  <si>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</si>
  <si>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</si>
  <si>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</si>
  <si>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</si>
  <si>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</si>
  <si>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</si>
  <si>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</si>
  <si>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</si>
  <si>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</si>
  <si>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</si>
  <si>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</si>
  <si>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</si>
  <si>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</si>
  <si>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</si>
  <si>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</si>
  <si>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</si>
  <si>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</si>
  <si>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</si>
  <si>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</si>
  <si>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</si>
  <si>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</si>
  <si>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</si>
  <si>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</si>
  <si>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</si>
  <si>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</si>
  <si>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</si>
  <si>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</si>
  <si>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</si>
  <si>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</si>
  <si>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</si>
  <si>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</si>
  <si>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</si>
  <si>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</si>
  <si>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</si>
  <si>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</si>
  <si>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</si>
  <si>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</si>
  <si>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</si>
  <si>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</si>
  <si>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</si>
  <si>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</si>
  <si>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</si>
  <si>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</si>
  <si>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</si>
  <si>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</si>
  <si>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</si>
  <si>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</si>
  <si>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</si>
  <si>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</si>
  <si>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</si>
  <si>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</si>
  <si>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</si>
  <si>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</si>
  <si>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</si>
  <si>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</si>
  <si>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</si>
  <si>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</si>
  <si>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</si>
  <si>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</si>
  <si>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</si>
  <si>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</si>
  <si>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</si>
  <si>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</si>
  <si>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</si>
  <si>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</si>
  <si>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</si>
  <si>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</si>
  <si>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</si>
  <si>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</si>
  <si>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</si>
  <si>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</si>
  <si>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</si>
  <si>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</si>
  <si>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</si>
  <si>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</si>
  <si>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</si>
  <si>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</si>
  <si>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</si>
  <si>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</si>
  <si>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</si>
  <si>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</si>
  <si>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</si>
  <si>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</si>
  <si>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</si>
  <si>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</si>
  <si>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</si>
  <si>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</si>
  <si>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</si>
  <si>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</si>
  <si>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</si>
  <si>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</si>
  <si>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</si>
  <si>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</si>
  <si>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</si>
  <si>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</si>
  <si>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</si>
  <si>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</si>
  <si>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</si>
  <si>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</si>
  <si>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</si>
  <si>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</si>
  <si>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</si>
  <si>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</si>
  <si>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</si>
  <si>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</si>
  <si>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</si>
  <si>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</si>
  <si>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</si>
  <si>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</si>
  <si>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</si>
  <si>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</si>
  <si>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</si>
  <si>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</si>
  <si>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</si>
  <si>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</si>
  <si>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</si>
  <si>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</si>
  <si>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</si>
  <si>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</si>
  <si>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</si>
  <si>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</si>
  <si>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</si>
  <si>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</si>
  <si>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</si>
  <si>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</si>
  <si>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</si>
  <si>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</si>
  <si>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</si>
  <si>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</si>
  <si>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</si>
  <si>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</si>
  <si>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</si>
  <si>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</si>
  <si>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</si>
  <si>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</si>
  <si>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</si>
  <si>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</si>
  <si>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</si>
  <si>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</si>
  <si>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</si>
  <si>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</si>
  <si>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</si>
  <si>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</si>
  <si>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</si>
  <si>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</si>
  <si>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</si>
  <si>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</si>
  <si>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</si>
  <si>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</si>
  <si>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</si>
  <si>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</si>
  <si>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</si>
  <si>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</si>
  <si>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</si>
  <si>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</si>
  <si>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</si>
  <si>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</si>
  <si>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</si>
  <si>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</si>
  <si>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</si>
  <si>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</si>
  <si>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</si>
  <si>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</si>
  <si>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</si>
  <si>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</si>
  <si>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</si>
  <si>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</si>
  <si>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</si>
  <si>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</si>
  <si>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</si>
  <si>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</si>
  <si>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</si>
  <si>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</si>
  <si>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</si>
  <si>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</si>
  <si>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</si>
  <si>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</si>
  <si>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</si>
  <si>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</si>
  <si>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</si>
  <si>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</si>
  <si>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</si>
  <si>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</si>
  <si>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</si>
  <si>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</si>
  <si>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</si>
  <si>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</si>
  <si>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</si>
  <si>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</si>
  <si>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</si>
  <si>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</si>
  <si>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</si>
  <si>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</si>
  <si>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</si>
  <si>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</si>
  <si>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</si>
  <si>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</si>
  <si>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</si>
  <si>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</si>
  <si>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</si>
  <si>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</si>
  <si>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</si>
  <si>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</si>
  <si>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</si>
  <si>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</si>
  <si>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</si>
  <si>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</si>
  <si>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</si>
  <si>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</si>
  <si>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</si>
  <si>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</si>
  <si>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</si>
  <si>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</si>
  <si>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</si>
  <si>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</si>
  <si>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</si>
  <si>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</si>
  <si>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</si>
  <si>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</si>
  <si>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</si>
  <si>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</si>
  <si>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</si>
  <si>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</si>
  <si>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</si>
  <si>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</si>
  <si>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</si>
  <si>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</si>
  <si>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</si>
  <si>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</si>
  <si>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</si>
  <si>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</si>
  <si>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</si>
  <si>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</si>
  <si>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</si>
  <si>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</si>
  <si>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</si>
  <si>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</si>
  <si>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</si>
  <si>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</si>
  <si>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</si>
  <si>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</si>
  <si>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</si>
  <si>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</si>
  <si>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</si>
  <si>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</si>
  <si>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</si>
  <si>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</si>
  <si>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</si>
  <si>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</si>
  <si>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</si>
  <si>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</si>
  <si>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</si>
  <si>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</si>
  <si>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</si>
  <si>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</si>
  <si>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</si>
  <si>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</si>
  <si>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</si>
  <si>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</si>
  <si>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</si>
  <si>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</si>
  <si>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</si>
  <si>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</si>
  <si>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</si>
  <si>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</si>
  <si>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</si>
  <si>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</si>
  <si>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</si>
  <si>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</si>
  <si>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</si>
  <si>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</si>
  <si>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</si>
  <si>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</si>
  <si>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</si>
  <si>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</si>
  <si>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</si>
  <si>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</si>
  <si>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</si>
  <si>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</si>
  <si>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</si>
  <si>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</si>
  <si>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</si>
  <si>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</si>
  <si>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</si>
  <si>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</si>
  <si>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</si>
  <si>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</si>
  <si>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</si>
  <si>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</si>
  <si>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</si>
  <si>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</si>
  <si>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</si>
  <si>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</si>
  <si>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</si>
  <si>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</si>
  <si>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</si>
  <si>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</si>
  <si>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</si>
  <si>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</si>
  <si>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</si>
  <si>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</si>
  <si>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</si>
  <si>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</si>
  <si>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</si>
  <si>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</si>
  <si>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</si>
  <si>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</si>
  <si>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</si>
  <si>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</si>
  <si>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</si>
  <si>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</si>
  <si>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</si>
  <si>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</si>
  <si>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</si>
  <si>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</si>
  <si>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</si>
  <si>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</si>
  <si>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</si>
  <si>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</si>
  <si>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</si>
  <si>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</si>
  <si>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</si>
  <si>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</si>
  <si>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</si>
  <si>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</si>
  <si>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</si>
  <si>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</si>
  <si>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</si>
  <si>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</si>
  <si>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</si>
  <si>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</si>
  <si>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</si>
  <si>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</si>
  <si>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</si>
  <si>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</si>
  <si>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</si>
  <si>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</si>
  <si>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</si>
  <si>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</si>
  <si>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</si>
  <si>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</si>
  <si>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</si>
  <si>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</si>
  <si>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</si>
  <si>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</si>
  <si>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</si>
  <si>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</si>
  <si>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</si>
  <si>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</si>
  <si>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</si>
  <si>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</si>
  <si>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</si>
  <si>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</si>
  <si>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</si>
  <si>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</si>
  <si>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</si>
  <si>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</si>
  <si>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</si>
  <si>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</si>
  <si>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</si>
  <si>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</si>
  <si>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</si>
  <si>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</si>
  <si>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</si>
  <si>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</si>
  <si>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</si>
  <si>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</si>
  <si>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</si>
  <si>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</si>
  <si>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</si>
  <si>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</si>
  <si>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</si>
  <si>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</si>
  <si>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</si>
  <si>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</si>
  <si>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</si>
  <si>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</si>
  <si>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</si>
  <si>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</si>
  <si>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</si>
  <si>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</si>
  <si>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</si>
  <si>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</si>
  <si>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</si>
  <si>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</si>
  <si>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</si>
  <si>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</si>
  <si>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</si>
  <si>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</si>
  <si>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</si>
  <si>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</si>
  <si>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</si>
  <si>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</si>
  <si>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</si>
  <si>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</si>
  <si>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</si>
  <si>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</si>
  <si>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</si>
  <si>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</si>
  <si>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</si>
  <si>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</si>
  <si>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</si>
  <si>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</si>
  <si>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</si>
  <si>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</si>
  <si>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</si>
  <si>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</si>
  <si>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</si>
  <si>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</si>
  <si>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</si>
  <si>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</si>
  <si>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</si>
  <si>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</si>
  <si>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</si>
  <si>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</si>
  <si>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</si>
  <si>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</si>
  <si>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</si>
  <si>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</si>
  <si>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</si>
  <si>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</si>
  <si>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</si>
  <si>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</si>
  <si>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</si>
  <si>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</si>
  <si>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</si>
  <si>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</si>
  <si>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</si>
  <si>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</si>
  <si>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</si>
  <si>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</si>
  <si>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</si>
  <si>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</si>
  <si>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</si>
  <si>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</si>
  <si>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</si>
  <si>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</si>
  <si>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</si>
  <si>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</si>
  <si>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</si>
  <si>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</si>
  <si>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</si>
  <si>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</si>
  <si>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</si>
  <si>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</si>
  <si>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</si>
  <si>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</si>
  <si>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</si>
  <si>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</si>
  <si>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</si>
  <si>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</si>
  <si>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</si>
  <si>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</si>
  <si>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</si>
  <si>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</si>
  <si>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</si>
  <si>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</si>
  <si>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</si>
  <si>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</si>
  <si>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</si>
  <si>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</si>
  <si>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</si>
  <si>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</si>
  <si>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</si>
  <si>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</si>
  <si>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</si>
  <si>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</si>
  <si>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</si>
  <si>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</si>
  <si>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</si>
  <si>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</si>
  <si>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</si>
  <si>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</si>
  <si>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</si>
  <si>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</si>
  <si>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</si>
  <si>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</si>
  <si>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</si>
  <si>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</si>
  <si>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</si>
  <si>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</si>
  <si>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</si>
  <si>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</si>
  <si>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</si>
  <si>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</si>
  <si>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</si>
  <si>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</si>
  <si>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</si>
  <si>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</si>
  <si>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</si>
  <si>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</si>
  <si>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</si>
  <si>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</si>
  <si>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</si>
  <si>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</si>
  <si>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</si>
  <si>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</si>
  <si>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</si>
  <si>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</si>
  <si>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</si>
  <si>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</si>
  <si>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</si>
  <si>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</si>
  <si>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</si>
  <si>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</si>
  <si>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</si>
  <si>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</si>
  <si>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</si>
  <si>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</si>
  <si>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</si>
  <si>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</si>
  <si>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</si>
  <si>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</si>
  <si>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</si>
  <si>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</si>
  <si>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</si>
  <si>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</si>
  <si>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</si>
  <si>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</si>
  <si>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</si>
  <si>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</si>
  <si>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</si>
  <si>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</si>
  <si>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</si>
  <si>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</si>
  <si>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</si>
  <si>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</si>
  <si>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</si>
  <si>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</si>
  <si>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</si>
  <si>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</si>
  <si>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</si>
  <si>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</si>
  <si>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</si>
  <si>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</si>
  <si>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</si>
  <si>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</si>
  <si>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</si>
  <si>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</si>
  <si>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</si>
  <si>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</si>
  <si>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</si>
  <si>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</si>
  <si>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</si>
  <si>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</si>
  <si>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</si>
  <si>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</si>
  <si>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</si>
  <si>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</si>
  <si>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</si>
  <si>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</si>
  <si>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</si>
  <si>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</si>
  <si>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</si>
  <si>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</si>
  <si>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</si>
  <si>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</si>
  <si>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</si>
  <si>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</si>
  <si>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</si>
  <si>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</si>
  <si>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</si>
  <si>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</si>
  <si>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</si>
  <si>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</si>
  <si>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</si>
  <si>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</si>
  <si>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</si>
  <si>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</si>
  <si>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</si>
  <si>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</si>
  <si>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</si>
  <si>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</si>
  <si>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</si>
  <si>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</si>
  <si>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</si>
  <si>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</si>
  <si>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</si>
  <si>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</si>
  <si>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</si>
  <si>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</si>
  <si>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</si>
  <si>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</si>
  <si>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</si>
  <si>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</si>
  <si>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</si>
  <si>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</si>
  <si>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</si>
  <si>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</si>
  <si>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</si>
  <si>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</si>
  <si>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</si>
  <si>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</si>
  <si>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</si>
  <si>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</si>
  <si>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</si>
  <si>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</si>
  <si>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</si>
  <si>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</si>
  <si>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</si>
  <si>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</si>
  <si>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</si>
  <si>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</si>
  <si>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</si>
  <si>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</si>
  <si>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</si>
  <si>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</si>
  <si>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</si>
  <si>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</si>
  <si>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</si>
  <si>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</si>
  <si>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</si>
  <si>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</si>
  <si>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</si>
  <si>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</si>
  <si>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</si>
  <si>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</si>
  <si>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</si>
  <si>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</si>
  <si>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</si>
  <si>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</si>
  <si>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</si>
  <si>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</si>
  <si>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</si>
  <si>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</si>
  <si>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</si>
  <si>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</si>
  <si>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</si>
  <si>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</si>
  <si>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</si>
  <si>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</si>
  <si>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</si>
  <si>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</si>
  <si>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</si>
  <si>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</si>
  <si>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</si>
  <si>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</si>
  <si>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</si>
  <si>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</si>
  <si>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</si>
  <si>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</si>
  <si>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</si>
  <si>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</si>
  <si>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</si>
  <si>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</si>
  <si>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</si>
  <si>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</si>
  <si>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</si>
  <si>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</si>
  <si>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</si>
  <si>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</si>
  <si>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</si>
  <si>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</si>
  <si>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</si>
  <si>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</si>
  <si>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</si>
  <si>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</si>
  <si>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</si>
  <si>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</si>
  <si>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</si>
  <si>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</si>
  <si>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</si>
  <si>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</si>
  <si>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</si>
  <si>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</si>
  <si>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</si>
  <si>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</si>
  <si>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</si>
  <si>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</si>
  <si>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</si>
  <si>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</si>
  <si>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</si>
  <si>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</si>
  <si>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</si>
  <si>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</si>
  <si>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</si>
  <si>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</si>
  <si>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</si>
  <si>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</si>
  <si>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</si>
  <si>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</si>
  <si>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</si>
  <si>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</si>
  <si>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</si>
  <si>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</si>
  <si>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</si>
  <si>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</si>
  <si>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</si>
  <si>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</si>
  <si>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</si>
  <si>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</si>
  <si>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</si>
  <si>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</si>
  <si>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</si>
  <si>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</si>
  <si>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</si>
  <si>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</si>
  <si>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</si>
  <si>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</si>
  <si>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</si>
  <si>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</si>
  <si>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</si>
  <si>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</si>
  <si>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</si>
  <si>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</si>
  <si>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</si>
  <si>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</si>
  <si>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</si>
  <si>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</si>
  <si>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</si>
  <si>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</si>
  <si>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</si>
  <si>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</si>
  <si>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</si>
  <si>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</si>
  <si>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</si>
  <si>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</si>
  <si>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</si>
  <si>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</si>
  <si>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</si>
  <si>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</si>
  <si>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</si>
  <si>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</si>
  <si>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</si>
  <si>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</si>
  <si>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</si>
  <si>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</si>
  <si>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</si>
  <si>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</si>
  <si>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</si>
  <si>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</si>
  <si>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</si>
  <si>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</si>
  <si>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</si>
  <si>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</si>
  <si>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</si>
  <si>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</si>
  <si>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</si>
  <si>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</si>
  <si>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</si>
  <si>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</si>
  <si>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</si>
  <si>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</si>
  <si>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</si>
  <si>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</si>
  <si>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</si>
  <si>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</si>
  <si>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</si>
  <si>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</si>
  <si>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</si>
  <si>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</si>
  <si>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</si>
  <si>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</si>
  <si>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</si>
  <si>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</si>
  <si>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</si>
  <si>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</si>
  <si>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</si>
  <si>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</si>
  <si>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</si>
  <si>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</si>
  <si>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</si>
  <si>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</si>
  <si>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</si>
  <si>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</si>
  <si>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</si>
  <si>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</si>
  <si>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</si>
  <si>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</si>
  <si>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</si>
  <si>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</si>
  <si>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</si>
  <si>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</si>
  <si>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</si>
  <si>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</si>
  <si>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</si>
  <si>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</si>
  <si>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</si>
  <si>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</si>
  <si>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</si>
  <si>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</si>
  <si>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</si>
  <si>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</si>
  <si>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</si>
  <si>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</si>
  <si>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</si>
  <si>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</si>
  <si>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</si>
  <si>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</si>
  <si>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</si>
  <si>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</si>
  <si>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</si>
  <si>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</si>
  <si>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</si>
  <si>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</si>
  <si>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</si>
  <si>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</si>
  <si>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</si>
  <si>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</si>
  <si>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</si>
  <si>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</si>
  <si>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</si>
  <si>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</si>
  <si>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</si>
  <si>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</si>
  <si>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</si>
  <si>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</si>
  <si>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</si>
  <si>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</si>
  <si>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</si>
  <si>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</si>
  <si>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</si>
  <si>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</si>
  <si>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</si>
  <si>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</si>
  <si>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</si>
  <si>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</si>
  <si>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</si>
  <si>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</si>
  <si>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</si>
  <si>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</si>
  <si>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</si>
  <si>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</si>
  <si>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</si>
  <si>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</si>
  <si>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</si>
  <si>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</si>
  <si>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</si>
  <si>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</si>
  <si>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</si>
  <si>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</si>
  <si>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</si>
  <si>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</si>
  <si>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</si>
  <si>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</si>
  <si>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</si>
  <si>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</si>
  <si>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</si>
  <si>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</si>
  <si>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</si>
  <si>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</si>
  <si>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</si>
  <si>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</si>
  <si>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</si>
  <si>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</si>
  <si>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</si>
  <si>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</si>
  <si>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</si>
  <si>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</si>
  <si>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</si>
  <si>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</si>
  <si>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</si>
  <si>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</si>
  <si>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</si>
  <si>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</si>
  <si>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</si>
  <si>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</si>
  <si>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</si>
  <si>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</si>
  <si>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</si>
  <si>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</si>
  <si>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</si>
  <si>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</si>
  <si>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</si>
  <si>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</si>
  <si>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</si>
  <si>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</si>
  <si>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</si>
  <si>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</si>
  <si>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</si>
  <si>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</si>
  <si>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</si>
  <si>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</si>
  <si>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</si>
  <si>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</si>
  <si>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</si>
  <si>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</si>
  <si>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</si>
  <si>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</si>
  <si>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</si>
  <si>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</si>
  <si>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</si>
  <si>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</si>
  <si>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</si>
  <si>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</si>
  <si>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</si>
  <si>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</si>
  <si>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</si>
  <si>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</si>
  <si>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</si>
  <si>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</si>
  <si>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</si>
  <si>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</si>
  <si>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</si>
  <si>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</si>
  <si>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</si>
  <si>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</si>
  <si>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</si>
  <si>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</si>
  <si>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</si>
  <si>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</si>
  <si>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</si>
  <si>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</si>
  <si>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</si>
  <si>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</si>
  <si>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</si>
  <si>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</si>
  <si>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</si>
  <si>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</si>
  <si>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</si>
  <si>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</si>
  <si>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</si>
  <si>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</si>
  <si>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</si>
  <si>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</si>
  <si>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</si>
  <si>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</si>
  <si>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</si>
  <si>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</si>
  <si>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</si>
  <si>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</si>
  <si>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</si>
  <si>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</si>
  <si>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</si>
  <si>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</si>
  <si>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</si>
  <si>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</si>
  <si>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</si>
  <si>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</si>
  <si>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</si>
  <si>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</si>
  <si>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</si>
  <si>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</si>
  <si>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</si>
  <si>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</si>
  <si>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</si>
  <si>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</si>
  <si>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</si>
  <si>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</si>
  <si>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</si>
  <si>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</si>
  <si>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</si>
  <si>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</si>
  <si>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</si>
  <si>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</si>
  <si>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</si>
  <si>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</si>
  <si>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</si>
  <si>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</si>
  <si>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</si>
  <si>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</si>
  <si>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</si>
  <si>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</si>
  <si>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</si>
  <si>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</si>
  <si>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</si>
  <si>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</si>
  <si>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</si>
  <si>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</si>
  <si>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</si>
  <si>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</si>
  <si>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</si>
  <si>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</si>
  <si>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</si>
  <si>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</si>
  <si>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</si>
  <si>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</si>
  <si>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</si>
  <si>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</si>
  <si>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</si>
  <si>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</si>
  <si>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</si>
  <si>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</si>
  <si>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</si>
  <si>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</si>
  <si>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</si>
  <si>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</si>
  <si>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</si>
  <si>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</si>
  <si>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</si>
  <si>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</si>
  <si>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</si>
  <si>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</si>
  <si>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</si>
  <si>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</si>
  <si>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</si>
  <si>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</si>
  <si>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</si>
  <si>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</si>
  <si>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</si>
  <si>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</si>
  <si>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</si>
  <si>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</si>
  <si>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</si>
  <si>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</si>
  <si>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</si>
  <si>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</si>
  <si>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</si>
  <si>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</si>
  <si>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</si>
  <si>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</si>
  <si>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</si>
  <si>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</si>
  <si>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</si>
  <si>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</si>
  <si>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</si>
  <si>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</si>
  <si>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</si>
  <si>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</si>
  <si>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</si>
  <si>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</si>
  <si>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</si>
  <si>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</si>
  <si>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</si>
  <si>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</si>
  <si>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</si>
  <si>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</si>
  <si>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</si>
  <si>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</si>
  <si>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</si>
  <si>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</si>
  <si>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</si>
  <si>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</si>
  <si>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</si>
  <si>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</si>
  <si>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</si>
  <si>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</si>
  <si>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</si>
  <si>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</si>
  <si>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</si>
  <si>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</si>
  <si>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</si>
  <si>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</si>
  <si>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</si>
  <si>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</si>
  <si>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</si>
  <si>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</si>
  <si>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</si>
  <si>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</si>
  <si>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</si>
  <si>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</si>
  <si>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</si>
  <si>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</si>
  <si>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</si>
  <si>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</si>
  <si>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</si>
  <si>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</si>
  <si>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</si>
  <si>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</si>
  <si>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</si>
  <si>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</si>
  <si>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</si>
  <si>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</si>
  <si>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</si>
  <si>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</si>
  <si>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</si>
  <si>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</si>
  <si>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</si>
  <si>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</si>
  <si>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</si>
  <si>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</si>
  <si>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</si>
  <si>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</si>
  <si>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</si>
  <si>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</si>
  <si>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</si>
  <si>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</si>
  <si>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</si>
  <si>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</si>
  <si>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</si>
  <si>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</si>
  <si>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</si>
  <si>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</si>
  <si>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</si>
  <si>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</si>
  <si>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</si>
  <si>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</si>
  <si>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</si>
  <si>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</si>
  <si>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</si>
  <si>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</si>
  <si>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</si>
  <si>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</si>
  <si>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</si>
  <si>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</si>
  <si>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</si>
  <si>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</si>
  <si>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</si>
  <si>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</si>
  <si>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</si>
  <si>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</si>
  <si>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</si>
  <si>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</si>
  <si>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</si>
  <si>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</si>
  <si>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</si>
  <si>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</si>
  <si>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</si>
  <si>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</si>
  <si>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</si>
  <si>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</si>
  <si>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</si>
  <si>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</si>
  <si>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</si>
  <si>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</si>
  <si>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</si>
  <si>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</si>
  <si>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</si>
  <si>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</si>
  <si>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</si>
  <si>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</si>
  <si>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</si>
  <si>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</si>
  <si>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</si>
  <si>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</si>
  <si>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</si>
  <si>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</si>
  <si>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</si>
  <si>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</si>
  <si>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</si>
  <si>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</si>
  <si>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</si>
  <si>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</si>
  <si>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</si>
  <si>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</si>
  <si>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</si>
  <si>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</si>
  <si>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</si>
  <si>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</si>
  <si>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</si>
  <si>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</si>
  <si>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</si>
  <si>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</si>
  <si>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</si>
  <si>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</si>
  <si>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</si>
  <si>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</si>
  <si>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</si>
  <si>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</si>
  <si>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</si>
  <si>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</si>
  <si>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</si>
  <si>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</si>
  <si>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</si>
  <si>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</si>
  <si>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</si>
  <si>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</si>
  <si>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</si>
  <si>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</si>
  <si>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</si>
  <si>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</si>
  <si>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</si>
  <si>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</si>
  <si>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</si>
  <si>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</si>
  <si>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</si>
  <si>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</si>
  <si>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</si>
  <si>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</si>
  <si>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</si>
  <si>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</si>
  <si>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</si>
  <si>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</si>
  <si>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</si>
  <si>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</si>
  <si>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</si>
  <si>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</si>
  <si>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</si>
  <si>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</si>
  <si>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</si>
  <si>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</si>
  <si>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</si>
  <si>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</si>
  <si>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</si>
  <si>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</si>
  <si>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</si>
  <si>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</si>
  <si>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</si>
  <si>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</si>
  <si>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</si>
  <si>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</si>
  <si>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</si>
  <si>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</si>
  <si>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</si>
  <si>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</si>
  <si>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</si>
  <si>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</si>
  <si>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</si>
  <si>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</si>
  <si>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</si>
  <si>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</si>
  <si>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</si>
  <si>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</si>
  <si>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</si>
  <si>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</si>
  <si>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</si>
  <si>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</si>
  <si>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</si>
  <si>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</si>
  <si>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</si>
  <si>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</si>
  <si>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</si>
  <si>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</si>
  <si>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</si>
  <si>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</si>
  <si>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</si>
  <si>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</si>
  <si>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</si>
  <si>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</si>
  <si>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</si>
  <si>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</si>
  <si>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</si>
  <si>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</si>
  <si>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</si>
  <si>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</si>
  <si>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</si>
  <si>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</si>
  <si>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</si>
  <si>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</si>
  <si>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</si>
  <si>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</si>
  <si>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</si>
  <si>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</si>
  <si>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</si>
  <si>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</si>
  <si>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</si>
  <si>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</si>
  <si>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</si>
  <si>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</si>
  <si>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</si>
  <si>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</si>
  <si>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</si>
  <si>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</si>
  <si>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</si>
  <si>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</si>
  <si>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</si>
  <si>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</si>
  <si>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</si>
  <si>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</si>
  <si>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</si>
  <si>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</si>
  <si>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</si>
  <si>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</si>
  <si>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</si>
  <si>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</si>
  <si>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</si>
  <si>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</si>
  <si>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</si>
  <si>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</si>
  <si>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</si>
  <si>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</si>
  <si>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</si>
  <si>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</si>
  <si>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</si>
  <si>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</si>
  <si>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</si>
  <si>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</si>
  <si>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</si>
  <si>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</si>
  <si>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</si>
  <si>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</si>
  <si>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</si>
  <si>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</si>
  <si>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</si>
  <si>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</si>
  <si>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</si>
  <si>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</si>
  <si>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</si>
  <si>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</si>
  <si>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</si>
  <si>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</si>
  <si>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</si>
  <si>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</si>
  <si>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</si>
  <si>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</si>
  <si>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</si>
  <si>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</si>
  <si>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</si>
  <si>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</si>
  <si>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</si>
  <si>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</si>
  <si>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</si>
  <si>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</si>
  <si>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</si>
  <si>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</si>
  <si>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</si>
  <si>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</si>
  <si>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</si>
  <si>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</si>
  <si>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</si>
  <si>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</si>
  <si>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</si>
  <si>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</si>
  <si>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</si>
  <si>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</si>
  <si>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</si>
  <si>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</si>
  <si>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</si>
  <si>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</si>
  <si>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</si>
  <si>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</si>
  <si>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</si>
  <si>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</si>
  <si>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</si>
  <si>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</si>
  <si>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</si>
  <si>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</si>
  <si>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</si>
  <si>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</si>
  <si>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</si>
  <si>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</si>
  <si>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</si>
  <si>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</si>
  <si>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</si>
  <si>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</si>
  <si>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</si>
  <si>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</si>
  <si>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</si>
  <si>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</si>
  <si>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</si>
  <si>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</si>
  <si>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</si>
  <si>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</si>
  <si>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</si>
  <si>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</si>
  <si>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</si>
  <si>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</si>
  <si>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</si>
  <si>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</si>
  <si>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</si>
  <si>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</si>
  <si>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</si>
  <si>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</si>
  <si>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</si>
  <si>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</si>
  <si>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</si>
  <si>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</si>
  <si>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</si>
  <si>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</si>
  <si>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</si>
  <si>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</si>
  <si>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</si>
  <si>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</si>
  <si>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</si>
  <si>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</si>
  <si>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</si>
  <si>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</si>
  <si>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</si>
  <si>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</si>
  <si>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</si>
  <si>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</si>
  <si>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</si>
  <si>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</si>
  <si>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</si>
  <si>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</si>
  <si>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</si>
  <si>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</si>
  <si>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</si>
  <si>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</si>
  <si>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</si>
  <si>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</si>
  <si>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</si>
  <si>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</si>
  <si>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</si>
  <si>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</si>
  <si>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</si>
  <si>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</si>
  <si>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</si>
  <si>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</si>
  <si>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</si>
  <si>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</si>
  <si>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</si>
  <si>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</si>
  <si>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</si>
  <si>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</si>
  <si>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</si>
  <si>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</si>
  <si>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</si>
  <si>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</si>
  <si>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</si>
  <si>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</si>
  <si>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</si>
  <si>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</si>
  <si>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</si>
  <si>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</si>
  <si>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</si>
  <si>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</si>
  <si>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</si>
  <si>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</si>
  <si>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</si>
  <si>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</si>
  <si>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</si>
  <si>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</si>
  <si>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</si>
  <si>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</si>
  <si>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</si>
  <si>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</si>
  <si>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</si>
  <si>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</si>
  <si>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</si>
  <si>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</si>
  <si>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</si>
  <si>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</si>
  <si>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</si>
  <si>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</si>
  <si>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</si>
  <si>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</si>
  <si>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</si>
  <si>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</si>
  <si>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</si>
  <si>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</si>
  <si>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</si>
  <si>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</si>
  <si>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</si>
  <si>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</si>
  <si>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</si>
  <si>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</si>
  <si>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</si>
  <si>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</si>
  <si>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</si>
  <si>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</si>
  <si>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</si>
  <si>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</si>
  <si>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</si>
  <si>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</si>
  <si>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</si>
  <si>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</si>
  <si>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</si>
  <si>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</si>
  <si>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</si>
  <si>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</si>
  <si>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</si>
  <si>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</si>
  <si>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</si>
  <si>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</si>
  <si>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</si>
  <si>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</si>
  <si>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</si>
  <si>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</si>
  <si>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</si>
  <si>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</si>
  <si>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</si>
  <si>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</si>
  <si>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</si>
  <si>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</si>
  <si>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</si>
  <si>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</si>
  <si>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</si>
  <si>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</si>
  <si>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</si>
  <si>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</si>
  <si>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</si>
  <si>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</si>
  <si>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</si>
  <si>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</si>
  <si>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</si>
  <si>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</si>
  <si>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</si>
  <si>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</si>
  <si>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</si>
  <si>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</si>
  <si>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</si>
  <si>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</si>
  <si>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</si>
  <si>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</si>
  <si>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</si>
  <si>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</si>
  <si>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</si>
  <si>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</si>
  <si>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</si>
  <si>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</si>
  <si>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</si>
  <si>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</si>
  <si>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</si>
  <si>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</si>
  <si>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</si>
  <si>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</si>
  <si>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</si>
  <si>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</si>
  <si>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</si>
  <si>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</si>
  <si>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</si>
  <si>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</si>
  <si>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</si>
  <si>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</si>
  <si>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</si>
  <si>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</si>
  <si>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</si>
  <si>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</si>
  <si>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</si>
  <si>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</si>
  <si>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</si>
  <si>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</si>
  <si>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</si>
  <si>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</si>
  <si>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</si>
  <si>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</si>
  <si>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</si>
  <si>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</si>
  <si>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</si>
  <si>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</si>
  <si>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</si>
  <si>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</si>
  <si>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</si>
  <si>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</si>
  <si>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</si>
  <si>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</si>
  <si>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</si>
  <si>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</si>
  <si>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</si>
  <si>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</si>
  <si>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</si>
  <si>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</si>
  <si>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</si>
  <si>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</si>
  <si>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</si>
  <si>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</si>
  <si>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</si>
  <si>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</si>
  <si>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</si>
  <si>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</si>
  <si>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</si>
  <si>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</si>
  <si>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</si>
  <si>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</si>
  <si>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</si>
  <si>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</si>
  <si>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</si>
  <si>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</si>
  <si>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</si>
  <si>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</si>
  <si>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</si>
  <si>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</si>
  <si>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</si>
  <si>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</si>
  <si>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</si>
  <si>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</si>
  <si>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</si>
  <si>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</si>
  <si>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</si>
  <si>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</si>
  <si>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</si>
  <si>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</si>
  <si>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</si>
  <si>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</si>
  <si>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</si>
  <si>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</si>
  <si>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</si>
  <si>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</si>
  <si>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</si>
  <si>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</si>
  <si>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</si>
  <si>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</si>
  <si>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</si>
  <si>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</si>
  <si>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</si>
  <si>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</si>
  <si>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</si>
  <si>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</si>
  <si>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</si>
  <si>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</si>
  <si>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</si>
  <si>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</si>
  <si>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</si>
  <si>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</si>
  <si>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</si>
  <si>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</si>
  <si>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</si>
  <si>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</si>
  <si>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</si>
  <si>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</si>
  <si>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</si>
  <si>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</si>
  <si>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</si>
  <si>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</si>
  <si>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</si>
  <si>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</si>
  <si>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</si>
  <si>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</si>
  <si>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</si>
  <si>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</si>
  <si>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</si>
  <si>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</si>
  <si>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</si>
  <si>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</si>
  <si>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</si>
  <si>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</si>
  <si>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</si>
  <si>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</si>
  <si>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</si>
  <si>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</si>
  <si>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</si>
  <si>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</si>
  <si>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</si>
  <si>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</si>
  <si>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</si>
  <si>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</si>
  <si>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</si>
  <si>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</si>
  <si>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</si>
  <si>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</si>
  <si>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</si>
  <si>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</si>
  <si>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</si>
  <si>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</si>
  <si>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</si>
  <si>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</si>
  <si>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</si>
  <si>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</si>
  <si>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</si>
  <si>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</si>
  <si>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</si>
  <si>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</si>
  <si>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</si>
  <si>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</si>
  <si>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</si>
  <si>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</si>
  <si>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</si>
  <si>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</si>
  <si>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</si>
  <si>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</si>
  <si>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</si>
  <si>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</si>
  <si>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</si>
  <si>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</si>
  <si>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</si>
  <si>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</si>
  <si>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</si>
  <si>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</si>
  <si>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</si>
  <si>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</si>
  <si>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</si>
  <si>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</si>
  <si>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</si>
  <si>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</si>
  <si>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</si>
  <si>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</si>
  <si>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</si>
  <si>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</si>
  <si>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</si>
  <si>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</si>
  <si>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</si>
  <si>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</si>
  <si>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</si>
  <si>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</si>
  <si>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</si>
  <si>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</si>
  <si>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</si>
  <si>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</si>
  <si>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</si>
  <si>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</si>
  <si>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</si>
  <si>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</si>
  <si>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</si>
  <si>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</si>
  <si>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</si>
  <si>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</si>
  <si>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</si>
  <si>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</si>
  <si>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</si>
  <si>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</si>
  <si>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</si>
  <si>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</si>
  <si>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</si>
  <si>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</si>
  <si>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</si>
  <si>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</si>
  <si>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</si>
  <si>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</si>
  <si>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</si>
  <si>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</si>
  <si>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</si>
  <si>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</si>
  <si>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</si>
  <si>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</si>
  <si>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</si>
  <si>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</si>
  <si>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</si>
  <si>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</si>
  <si>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</si>
  <si>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</si>
  <si>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</si>
  <si>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</si>
  <si>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</si>
  <si>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</si>
  <si>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</si>
  <si>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</si>
  <si>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</si>
  <si>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</si>
  <si>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</si>
  <si>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</si>
  <si>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</si>
  <si>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</si>
  <si>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</si>
  <si>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</si>
  <si>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</si>
  <si>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</si>
  <si>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</si>
  <si>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</si>
  <si>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</si>
  <si>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</si>
  <si>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</si>
  <si>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</si>
  <si>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</si>
  <si>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</si>
  <si>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</si>
  <si>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</si>
  <si>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</si>
  <si>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</si>
  <si>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</si>
  <si>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</si>
  <si>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</si>
  <si>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</si>
  <si>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</si>
  <si>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</si>
  <si>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</si>
  <si>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</si>
  <si>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</si>
  <si>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</si>
  <si>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</si>
  <si>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</si>
  <si>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</si>
  <si>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</si>
  <si>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</si>
  <si>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</si>
  <si>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</si>
  <si>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</si>
  <si>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</si>
  <si>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</si>
  <si>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</si>
  <si>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</si>
  <si>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</si>
  <si>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</si>
  <si>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</si>
  <si>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</si>
  <si>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</si>
  <si>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</si>
  <si>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</si>
  <si>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</si>
  <si>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</si>
  <si>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</si>
  <si>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</si>
  <si>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</si>
  <si>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</si>
  <si>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</si>
  <si>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</si>
  <si>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</si>
  <si>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</si>
  <si>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</si>
  <si>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</si>
  <si>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</si>
  <si>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</si>
  <si>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</si>
  <si>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</si>
  <si>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</si>
  <si>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</si>
  <si>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</si>
  <si>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</si>
  <si>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</si>
  <si>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</si>
  <si>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</si>
  <si>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</si>
  <si>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</si>
  <si>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</si>
  <si>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</si>
  <si>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</si>
  <si>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</si>
  <si>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</si>
  <si>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</si>
  <si>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</si>
  <si>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</si>
  <si>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</si>
  <si>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</si>
  <si>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</si>
  <si>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</si>
  <si>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</si>
  <si>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</si>
  <si>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</si>
  <si>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</si>
  <si>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</si>
  <si>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</si>
  <si>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</si>
  <si>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</si>
  <si>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</si>
  <si>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</si>
  <si>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</si>
  <si>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</si>
  <si>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</si>
  <si>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</si>
  <si>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</si>
  <si>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</si>
  <si>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</si>
  <si>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</si>
  <si>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</si>
  <si>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</si>
  <si>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</si>
  <si>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</si>
  <si>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</si>
  <si>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</si>
  <si>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</si>
  <si>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</si>
  <si>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</si>
  <si>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</si>
  <si>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</si>
  <si>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</si>
  <si>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</si>
  <si>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</si>
  <si>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</si>
  <si>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</si>
  <si>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</si>
  <si>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</si>
  <si>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</si>
  <si>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</si>
  <si>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</si>
  <si>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</si>
  <si>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</si>
  <si>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</si>
  <si>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</si>
  <si>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</si>
  <si>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</si>
  <si>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</si>
  <si>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</si>
  <si>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</si>
  <si>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</si>
  <si>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</si>
  <si>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</si>
  <si>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</si>
  <si>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</si>
  <si>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</si>
  <si>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</si>
  <si>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</si>
  <si>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</si>
  <si>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</si>
  <si>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</si>
  <si>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</si>
  <si>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</si>
  <si>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</si>
  <si>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</si>
  <si>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</si>
  <si>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</si>
  <si>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</si>
  <si>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</si>
  <si>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</si>
  <si>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</si>
  <si>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</si>
  <si>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</si>
  <si>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</si>
  <si>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</si>
  <si>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</si>
  <si>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</si>
  <si>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</si>
  <si>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</si>
  <si>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</si>
  <si>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</si>
  <si>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</si>
  <si>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</si>
  <si>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</si>
  <si>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</si>
  <si>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</si>
  <si>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</si>
  <si>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</si>
  <si>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</si>
  <si>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</si>
  <si>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</si>
  <si>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</si>
  <si>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</si>
  <si>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</si>
  <si>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</si>
  <si>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</si>
  <si>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</si>
  <si>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</si>
  <si>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</si>
  <si>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</si>
  <si>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</si>
  <si>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</si>
  <si>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</si>
  <si>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</si>
  <si>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</si>
  <si>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</si>
  <si>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</si>
  <si>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</si>
  <si>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</si>
  <si>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</si>
  <si>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</si>
  <si>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</si>
  <si>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</si>
  <si>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</si>
  <si>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</si>
  <si>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</si>
  <si>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</si>
  <si>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</si>
  <si>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</si>
  <si>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</si>
  <si>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</si>
  <si>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</si>
  <si>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</si>
  <si>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</si>
  <si>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</si>
  <si>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</si>
  <si>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</si>
  <si>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</si>
  <si>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</si>
  <si>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</si>
  <si>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</si>
  <si>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</si>
  <si>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</si>
  <si>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</si>
  <si>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</si>
  <si>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</si>
  <si>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</si>
  <si>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</si>
  <si>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</si>
  <si>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</si>
  <si>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</si>
  <si>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</si>
  <si>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</si>
  <si>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</si>
  <si>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</si>
  <si>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</si>
  <si>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</si>
  <si>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</si>
  <si>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</si>
  <si>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</si>
  <si>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</si>
  <si>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</si>
  <si>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</si>
  <si>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</si>
  <si>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</si>
  <si>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</si>
  <si>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</si>
  <si>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</si>
  <si>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</si>
  <si>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</si>
  <si>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</si>
  <si>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</si>
  <si>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</si>
  <si>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</si>
  <si>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</si>
  <si>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</si>
  <si>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</si>
  <si>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</si>
  <si>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</si>
  <si>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</si>
  <si>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</si>
  <si>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</si>
  <si>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</si>
  <si>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</si>
  <si>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</si>
  <si>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</si>
  <si>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</si>
  <si>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</si>
  <si>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</si>
  <si>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</si>
  <si>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</si>
  <si>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</si>
  <si>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</si>
  <si>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</si>
  <si>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</si>
  <si>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</si>
  <si>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</si>
  <si>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</si>
  <si>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</si>
  <si>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</si>
  <si>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</si>
  <si>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</si>
  <si>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</si>
  <si>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</si>
  <si>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</si>
  <si>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</si>
  <si>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</si>
  <si>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</si>
  <si>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</si>
  <si>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</si>
  <si>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</si>
  <si>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</si>
  <si>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</si>
  <si>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</si>
  <si>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</si>
  <si>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</si>
  <si>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</si>
  <si>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</si>
  <si>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</si>
  <si>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</si>
  <si>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</si>
  <si>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</si>
  <si>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</si>
  <si>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</si>
  <si>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</si>
  <si>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</si>
  <si>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</si>
  <si>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</si>
  <si>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</si>
  <si>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</si>
  <si>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</si>
  <si>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</si>
  <si>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</si>
  <si>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</si>
  <si>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</si>
  <si>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</si>
  <si>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</si>
  <si>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</si>
  <si>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</si>
  <si>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</si>
  <si>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</si>
  <si>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</si>
  <si>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</si>
  <si>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</si>
  <si>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</si>
  <si>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</si>
  <si>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</si>
  <si>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</si>
  <si>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</si>
  <si>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</si>
  <si>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</si>
  <si>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</si>
  <si>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</si>
  <si>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</si>
  <si>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</si>
  <si>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</si>
  <si>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</si>
  <si>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</si>
  <si>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</si>
  <si>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</si>
  <si>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</si>
  <si>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</si>
  <si>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</si>
  <si>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</si>
  <si>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</si>
  <si>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</si>
  <si>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</si>
  <si>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</si>
  <si>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</si>
  <si>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</si>
  <si>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</si>
  <si>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</si>
  <si>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</si>
  <si>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</si>
  <si>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</si>
  <si>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</si>
  <si>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</si>
  <si>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</si>
  <si>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</si>
  <si>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</si>
  <si>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</si>
  <si>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</si>
  <si>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</si>
  <si>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</si>
  <si>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</si>
  <si>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</si>
  <si>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</si>
  <si>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</si>
  <si>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</si>
  <si>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</si>
  <si>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</si>
  <si>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</si>
  <si>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</si>
  <si>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</si>
  <si>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</si>
  <si>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</si>
  <si>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</si>
  <si>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</si>
  <si>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</si>
  <si>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</si>
  <si>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</si>
  <si>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</si>
  <si>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</si>
  <si>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</si>
  <si>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</si>
  <si>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</si>
  <si>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</si>
  <si>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</si>
  <si>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</si>
  <si>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</si>
  <si>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</si>
  <si>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</si>
  <si>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</si>
  <si>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</si>
  <si>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</si>
  <si>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</si>
  <si>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</si>
  <si>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</si>
  <si>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</si>
  <si>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</si>
  <si>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</si>
  <si>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</si>
  <si>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</si>
  <si>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</si>
  <si>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</si>
  <si>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</si>
  <si>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</si>
  <si>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</si>
  <si>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</si>
  <si>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</si>
  <si>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</si>
  <si>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</si>
  <si>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</si>
  <si>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</si>
  <si>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</si>
  <si>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</si>
  <si>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</si>
  <si>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</si>
  <si>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</si>
  <si>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</si>
  <si>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</si>
  <si>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</si>
  <si>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</si>
  <si>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</si>
  <si>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</si>
  <si>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</si>
  <si>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</si>
  <si>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</si>
  <si>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</si>
  <si>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</si>
  <si>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</si>
  <si>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</si>
  <si>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</si>
  <si>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</si>
  <si>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</si>
  <si>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</si>
  <si>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</si>
  <si>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</si>
  <si>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</si>
  <si>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</si>
  <si>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</si>
  <si>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</si>
  <si>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</si>
  <si>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</si>
  <si>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</si>
  <si>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</si>
  <si>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</si>
  <si>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</si>
  <si>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</si>
  <si>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</si>
  <si>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</si>
  <si>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</si>
  <si>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</si>
  <si>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</si>
  <si>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</si>
  <si>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</si>
  <si>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</si>
  <si>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</si>
  <si>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</si>
  <si>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</si>
  <si>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</si>
  <si>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</si>
  <si>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</si>
  <si>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</si>
  <si>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</si>
  <si>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</si>
  <si>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</si>
  <si>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</si>
  <si>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</si>
  <si>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</si>
  <si>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</si>
  <si>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</si>
  <si>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</si>
  <si>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</si>
  <si>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</si>
  <si>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</si>
  <si>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</si>
  <si>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</si>
  <si>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</si>
  <si>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</si>
  <si>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</si>
  <si>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</si>
  <si>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</si>
  <si>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</si>
  <si>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</si>
  <si>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</si>
  <si>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</si>
  <si>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</si>
  <si>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</si>
  <si>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</si>
  <si>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</si>
  <si>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</si>
  <si>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</si>
  <si>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</si>
  <si>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</si>
  <si>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</si>
  <si>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</si>
  <si>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</si>
  <si>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</si>
  <si>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</si>
  <si>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</si>
  <si>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</si>
  <si>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</si>
  <si>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</si>
  <si>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</si>
  <si>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</si>
  <si>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</si>
  <si>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</si>
  <si>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</si>
  <si>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</si>
  <si>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</si>
  <si>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</si>
  <si>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</si>
  <si>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</si>
  <si>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</si>
  <si>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</si>
  <si>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</si>
  <si>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</si>
  <si>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</si>
  <si>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</si>
  <si>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</si>
  <si>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</si>
  <si>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</si>
  <si>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</si>
  <si>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</si>
  <si>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</si>
  <si>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</si>
  <si>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</si>
  <si>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</si>
  <si>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</si>
  <si>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</si>
  <si>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</si>
  <si>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</si>
  <si>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</si>
  <si>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</si>
  <si>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</si>
  <si>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</si>
  <si>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</si>
  <si>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</si>
  <si>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</si>
  <si>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</si>
  <si>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</si>
  <si>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</si>
  <si>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</si>
  <si>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</si>
  <si>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</si>
  <si>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</si>
  <si>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</si>
  <si>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</si>
  <si>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</si>
  <si>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</si>
  <si>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</si>
  <si>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</si>
  <si>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</si>
  <si>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</si>
  <si>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</si>
  <si>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</si>
  <si>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</si>
  <si>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</si>
  <si>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</si>
  <si>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</si>
  <si>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</si>
  <si>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</si>
  <si>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</si>
  <si>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</si>
  <si>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</si>
  <si>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</si>
  <si>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</si>
  <si>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</si>
  <si>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</si>
  <si>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</si>
  <si>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</si>
  <si>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</si>
  <si>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</si>
  <si>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</si>
  <si>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</si>
  <si>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</si>
  <si>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</si>
  <si>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</si>
  <si>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</si>
  <si>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</si>
  <si>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</si>
  <si>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</si>
  <si>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</si>
  <si>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</si>
  <si>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</si>
  <si>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</si>
  <si>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</si>
  <si>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</si>
  <si>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</si>
  <si>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</si>
  <si>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</si>
  <si>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</si>
  <si>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</si>
  <si>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</si>
  <si>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</si>
  <si>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</si>
  <si>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</si>
  <si>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</si>
  <si>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</si>
  <si>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</si>
  <si>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</si>
  <si>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</si>
  <si>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</si>
  <si>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</si>
  <si>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</si>
  <si>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</si>
  <si>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</si>
  <si>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</si>
  <si>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</si>
  <si>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</si>
  <si>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</si>
  <si>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</si>
  <si>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</si>
  <si>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</si>
  <si>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</si>
  <si>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</si>
  <si>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</si>
  <si>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</si>
  <si>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</si>
  <si>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</si>
  <si>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</si>
  <si>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</si>
  <si>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</si>
  <si>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</si>
  <si>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</si>
  <si>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</si>
  <si>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</si>
  <si>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</si>
  <si>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</si>
  <si>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</si>
  <si>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</si>
  <si>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</si>
  <si>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</si>
  <si>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</si>
  <si>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</si>
  <si>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</si>
  <si>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</si>
  <si>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</si>
  <si>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</si>
  <si>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</si>
  <si>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</si>
  <si>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</si>
  <si>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</si>
  <si>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</si>
  <si>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</si>
  <si>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</si>
  <si>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</si>
  <si>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</si>
  <si>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</si>
  <si>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</si>
  <si>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</si>
  <si>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</si>
  <si>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</si>
  <si>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</si>
  <si>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</si>
  <si>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</si>
  <si>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</si>
  <si>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</si>
  <si>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</si>
  <si>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</si>
  <si>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</si>
  <si>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</si>
  <si>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</si>
  <si>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</si>
  <si>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</si>
  <si>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</si>
  <si>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</si>
  <si>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</si>
  <si>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</si>
  <si>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</si>
  <si>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</si>
  <si>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</si>
  <si>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</si>
  <si>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</si>
  <si>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</si>
  <si>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</si>
  <si>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</si>
  <si>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</si>
  <si>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</si>
  <si>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</si>
  <si>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</si>
  <si>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</si>
  <si>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</si>
  <si>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</si>
  <si>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</si>
  <si>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</si>
  <si>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</si>
  <si>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</si>
  <si>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</si>
  <si>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</si>
  <si>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</si>
  <si>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</si>
  <si>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</si>
  <si>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</si>
  <si>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</si>
  <si>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</si>
  <si>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</si>
  <si>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</si>
  <si>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</si>
  <si>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</si>
  <si>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</si>
  <si>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</si>
  <si>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</si>
  <si>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</si>
  <si>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</si>
  <si>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</si>
  <si>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</si>
  <si>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</si>
  <si>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</si>
  <si>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</si>
  <si>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</si>
  <si>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</si>
  <si>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</si>
  <si>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</si>
  <si>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</si>
  <si>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</si>
  <si>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</si>
  <si>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</si>
  <si>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</si>
  <si>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</si>
  <si>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</si>
  <si>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</si>
  <si>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</si>
  <si>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</si>
  <si>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</si>
  <si>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</si>
  <si>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</si>
  <si>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</si>
  <si>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</si>
  <si>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</si>
  <si>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</si>
  <si>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</si>
  <si>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</si>
  <si>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</si>
  <si>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</si>
  <si>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</si>
  <si>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</si>
  <si>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</si>
  <si>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</si>
  <si>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</si>
  <si>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</si>
  <si>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</si>
  <si>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</si>
  <si>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</si>
  <si>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</si>
  <si>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</si>
  <si>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</si>
  <si>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</si>
  <si>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</si>
  <si>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</si>
  <si>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</si>
  <si>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</si>
  <si>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</si>
  <si>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</si>
  <si>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</si>
  <si>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</si>
  <si>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</si>
  <si>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</si>
  <si>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</si>
  <si>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</si>
  <si>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</si>
  <si>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</si>
  <si>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</si>
  <si>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</si>
  <si>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</si>
  <si>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</si>
  <si>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</si>
  <si>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</si>
  <si>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</si>
  <si>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</si>
  <si>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</si>
  <si>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</si>
  <si>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</si>
  <si>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</si>
  <si>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</si>
  <si>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</si>
  <si>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</si>
  <si>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</si>
  <si>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</si>
  <si>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</si>
  <si>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</si>
  <si>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</si>
  <si>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</si>
  <si>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</si>
  <si>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</si>
  <si>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</si>
  <si>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</si>
  <si>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</si>
  <si>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</si>
  <si>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</si>
  <si>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</si>
  <si>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</si>
  <si>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</si>
  <si>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</si>
  <si>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</si>
  <si>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</si>
  <si>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</si>
  <si>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</si>
  <si>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</si>
  <si>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</si>
  <si>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</si>
  <si>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</si>
  <si>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</si>
  <si>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</si>
  <si>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</si>
  <si>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</si>
  <si>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</si>
  <si>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</si>
  <si>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</si>
  <si>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</si>
  <si>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</si>
  <si>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</si>
  <si>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</si>
  <si>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</si>
  <si>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</si>
  <si>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</si>
  <si>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</si>
  <si>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</si>
  <si>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</si>
  <si>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</si>
  <si>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</si>
  <si>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</si>
  <si>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</si>
  <si>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</si>
  <si>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</si>
  <si>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</si>
  <si>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</si>
  <si>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</si>
  <si>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</si>
  <si>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</si>
  <si>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</si>
  <si>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</si>
  <si>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</si>
  <si>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</si>
  <si>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</si>
  <si>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</si>
  <si>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</si>
  <si>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</si>
  <si>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</si>
  <si>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</si>
  <si>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</si>
  <si>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</si>
  <si>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</si>
  <si>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</si>
  <si>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</si>
  <si>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</si>
  <si>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</si>
  <si>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</si>
  <si>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</si>
  <si>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</si>
  <si>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</si>
  <si>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</si>
  <si>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</si>
  <si>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</si>
  <si>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</si>
  <si>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</si>
  <si>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</si>
  <si>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</si>
  <si>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</si>
  <si>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</si>
  <si>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</si>
  <si>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</si>
  <si>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</si>
  <si>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</si>
  <si>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</si>
  <si>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</si>
  <si>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</si>
  <si>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</si>
  <si>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</si>
  <si>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</si>
  <si>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</si>
  <si>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</si>
  <si>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</si>
  <si>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</si>
  <si>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</si>
  <si>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</si>
  <si>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</si>
  <si>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</si>
  <si>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</si>
  <si>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</si>
  <si>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</si>
  <si>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</si>
  <si>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</si>
  <si>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</si>
  <si>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</si>
  <si>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</si>
  <si>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</si>
  <si>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</si>
  <si>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</si>
  <si>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</si>
  <si>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</si>
  <si>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</si>
  <si>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</si>
  <si>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</si>
  <si>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</si>
  <si>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</si>
  <si>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</si>
  <si>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</si>
  <si>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</si>
  <si>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</si>
  <si>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</si>
  <si>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</si>
  <si>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</si>
  <si>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</si>
  <si>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</si>
  <si>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</si>
  <si>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</si>
  <si>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</si>
  <si>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</si>
  <si>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</si>
  <si>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</si>
  <si>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</si>
  <si>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</si>
  <si>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</si>
  <si>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</si>
  <si>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</si>
  <si>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</si>
  <si>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</si>
  <si>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</si>
  <si>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</si>
  <si>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</si>
  <si>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</si>
  <si>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</si>
  <si>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</si>
  <si>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</si>
  <si>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</si>
  <si>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</si>
  <si>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</si>
  <si>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</si>
  <si>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</si>
  <si>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</si>
  <si>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</si>
  <si>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</si>
  <si>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</si>
  <si>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</si>
  <si>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</si>
  <si>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</si>
  <si>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</si>
  <si>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</si>
  <si>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</si>
  <si>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</si>
  <si>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</si>
  <si>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</si>
  <si>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</si>
  <si>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</si>
  <si>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</si>
  <si>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</si>
  <si>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</si>
  <si>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</si>
  <si>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</si>
  <si>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</si>
  <si>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</si>
  <si>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</si>
  <si>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</si>
  <si>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</si>
  <si>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</si>
  <si>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</si>
  <si>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</si>
  <si>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</si>
  <si>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</si>
  <si>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</si>
  <si>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</si>
  <si>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</si>
  <si>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</si>
  <si>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</si>
  <si>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</si>
  <si>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</si>
  <si>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</si>
  <si>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</si>
  <si>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</si>
  <si>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</si>
  <si>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</si>
  <si>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</si>
  <si>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</si>
  <si>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</si>
  <si>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</si>
  <si>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</si>
  <si>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</si>
  <si>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</si>
  <si>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</si>
  <si>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</si>
  <si>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</si>
  <si>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</si>
  <si>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</si>
  <si>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</si>
  <si>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</si>
  <si>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</si>
  <si>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</si>
  <si>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</si>
  <si>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</si>
  <si>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</si>
  <si>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</si>
  <si>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</si>
  <si>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</si>
  <si>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</si>
  <si>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</si>
  <si>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</si>
  <si>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</si>
  <si>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</si>
  <si>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</si>
  <si>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</si>
  <si>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</si>
  <si>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</si>
  <si>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</si>
  <si>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</si>
  <si>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</si>
  <si>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</si>
  <si>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</si>
  <si>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</si>
  <si>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</si>
  <si>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</si>
  <si>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</si>
  <si>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</si>
  <si>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</si>
  <si>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</si>
  <si>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</si>
  <si>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</si>
  <si>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</si>
  <si>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</si>
  <si>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</si>
  <si>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</si>
  <si>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</si>
  <si>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</si>
  <si>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</si>
  <si>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</si>
  <si>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</si>
  <si>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</si>
  <si>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</si>
  <si>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</si>
  <si>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</si>
  <si>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</si>
  <si>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</si>
  <si>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</si>
  <si>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</si>
  <si>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</si>
  <si>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</si>
  <si>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</si>
  <si>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</si>
  <si>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</si>
  <si>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</si>
  <si>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</si>
  <si>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</si>
  <si>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</si>
  <si>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</si>
  <si>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</si>
  <si>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</si>
  <si>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</si>
  <si>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</si>
  <si>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</si>
  <si>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</si>
  <si>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</si>
  <si>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</si>
  <si>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</si>
  <si>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</si>
  <si>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</si>
  <si>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</si>
  <si>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</si>
  <si>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</si>
  <si>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</si>
  <si>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</si>
  <si>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</si>
  <si>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</si>
  <si>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</si>
  <si>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</si>
  <si>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</si>
  <si>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</si>
  <si>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</si>
  <si>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</si>
  <si>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</si>
  <si>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</si>
  <si>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</si>
  <si>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</si>
  <si>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</si>
  <si>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</si>
  <si>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</si>
  <si>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</si>
  <si>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</si>
  <si>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</si>
  <si>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</si>
  <si>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</si>
  <si>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</si>
  <si>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</si>
  <si>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</si>
  <si>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</si>
  <si>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</si>
  <si>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</si>
  <si>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</si>
  <si>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</si>
  <si>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</si>
  <si>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</si>
  <si>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</si>
  <si>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</si>
  <si>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</si>
  <si>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</si>
  <si>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</si>
  <si>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</si>
  <si>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</si>
  <si>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</si>
  <si>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</si>
  <si>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</si>
  <si>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</si>
  <si>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</si>
  <si>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</si>
  <si>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</si>
  <si>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</si>
  <si>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</si>
  <si>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</si>
  <si>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</si>
  <si>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</si>
  <si>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</si>
  <si>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</si>
  <si>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</si>
  <si>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</si>
  <si>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</si>
  <si>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</si>
  <si>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</si>
  <si>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</si>
  <si>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</si>
  <si>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</si>
  <si>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</si>
  <si>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</si>
  <si>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</si>
  <si>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</si>
  <si>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</si>
  <si>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</si>
  <si>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</si>
  <si>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</si>
  <si>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</si>
  <si>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</si>
  <si>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</si>
  <si>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</si>
  <si>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</si>
  <si>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</si>
  <si>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</si>
  <si>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</si>
  <si>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</si>
  <si>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</si>
  <si>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</si>
  <si>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</si>
  <si>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</si>
  <si>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</si>
  <si>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</si>
  <si>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</si>
  <si>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</si>
  <si>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</si>
  <si>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</si>
  <si>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</si>
  <si>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</si>
  <si>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</si>
  <si>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</si>
  <si>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</si>
  <si>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</si>
  <si>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</si>
  <si>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</si>
  <si>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</si>
  <si>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</si>
  <si>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</si>
  <si>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</si>
  <si>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</si>
  <si>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</si>
  <si>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</si>
  <si>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</si>
  <si>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</si>
  <si>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</si>
  <si>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</si>
  <si>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</si>
  <si>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</si>
  <si>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</si>
  <si>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</si>
  <si>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</si>
  <si>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</si>
  <si>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</si>
  <si>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</si>
  <si>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</si>
  <si>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</si>
  <si>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</si>
  <si>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</si>
  <si>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</si>
  <si>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</si>
  <si>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</si>
  <si>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</si>
  <si>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</si>
  <si>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</si>
  <si>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</si>
  <si>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</si>
  <si>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</si>
  <si>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</si>
  <si>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</si>
  <si>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</si>
  <si>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</si>
  <si>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</si>
  <si>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</si>
  <si>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</si>
  <si>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</si>
  <si>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</si>
  <si>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</si>
  <si>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</si>
  <si>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</si>
  <si>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</si>
  <si>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</si>
  <si>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</si>
  <si>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</si>
  <si>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</si>
  <si>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</si>
  <si>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</si>
  <si>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</si>
  <si>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</si>
  <si>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</si>
  <si>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</si>
  <si>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</si>
  <si>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</si>
  <si>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</si>
  <si>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</si>
  <si>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</si>
  <si>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</si>
  <si>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</si>
  <si>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</si>
  <si>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</si>
  <si>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</si>
  <si>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</si>
  <si>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</si>
  <si>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</si>
  <si>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</si>
  <si>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</si>
  <si>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</si>
  <si>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</si>
  <si>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</si>
  <si>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</si>
  <si>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</si>
  <si>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</si>
  <si>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</si>
  <si>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</si>
  <si>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</si>
  <si>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</si>
  <si>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</si>
  <si>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</si>
  <si>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</si>
  <si>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</si>
  <si>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</si>
  <si>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</si>
  <si>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</si>
  <si>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</si>
  <si>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</si>
  <si>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</si>
  <si>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</si>
  <si>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</si>
  <si>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</si>
  <si>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</si>
  <si>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</si>
  <si>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</si>
  <si>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</si>
  <si>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</si>
  <si>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</si>
  <si>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</si>
  <si>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</si>
  <si>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</si>
  <si>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</si>
  <si>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</si>
  <si>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</si>
  <si>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</si>
  <si>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</si>
  <si>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</si>
  <si>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</si>
  <si>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</si>
  <si>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</si>
  <si>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</si>
  <si>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</si>
  <si>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</si>
  <si>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</si>
  <si>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</si>
  <si>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</si>
  <si>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</si>
  <si>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</si>
  <si>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</si>
  <si>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</si>
  <si>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</si>
  <si>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</si>
  <si>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</si>
  <si>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</si>
  <si>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</si>
  <si>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</si>
  <si>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</si>
  <si>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</si>
  <si>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</si>
  <si>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</si>
  <si>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</si>
  <si>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</si>
  <si>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</si>
  <si>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</si>
  <si>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</si>
  <si>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</si>
  <si>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</si>
  <si>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</si>
  <si>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</si>
  <si>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</si>
  <si>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</si>
  <si>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</si>
  <si>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</si>
  <si>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</si>
  <si>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</si>
  <si>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</si>
  <si>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</si>
  <si>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</si>
  <si>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</si>
  <si>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</si>
  <si>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</si>
  <si>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</si>
  <si>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</si>
  <si>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</si>
  <si>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</si>
  <si>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</si>
  <si>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</si>
  <si>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</si>
  <si>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</si>
  <si>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</si>
  <si>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</si>
  <si>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</si>
  <si>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</si>
  <si>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</si>
  <si>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</si>
  <si>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</si>
  <si>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</si>
  <si>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</si>
  <si>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</si>
  <si>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</si>
  <si>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</si>
  <si>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</si>
  <si>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</si>
  <si>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</si>
  <si>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</si>
  <si>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</si>
  <si>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</si>
  <si>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</si>
  <si>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</si>
  <si>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</si>
  <si>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</si>
  <si>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</si>
  <si>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</si>
  <si>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</si>
  <si>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</si>
  <si>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</si>
  <si>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</si>
  <si>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</si>
  <si>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</si>
  <si>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</si>
  <si>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</si>
  <si>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</si>
  <si>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</si>
  <si>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</si>
  <si>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</si>
  <si>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</si>
  <si>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</si>
  <si>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</si>
  <si>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</si>
  <si>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</si>
  <si>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</si>
  <si>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</si>
  <si>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</si>
  <si>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</si>
  <si>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</si>
  <si>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</si>
  <si>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</si>
  <si>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</si>
  <si>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</si>
  <si>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</si>
  <si>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</si>
  <si>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</si>
  <si>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</si>
  <si>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</si>
  <si>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</si>
  <si>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</si>
  <si>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</si>
  <si>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</si>
  <si>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</si>
  <si>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</si>
  <si>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</si>
  <si>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</si>
  <si>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</si>
  <si>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</si>
  <si>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</si>
  <si>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</si>
  <si>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</si>
  <si>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</si>
  <si>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</si>
  <si>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</si>
  <si>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</si>
  <si>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</si>
  <si>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</si>
  <si>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</si>
  <si>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</si>
  <si>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</si>
  <si>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</si>
  <si>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</si>
  <si>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</si>
  <si>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</si>
  <si>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</si>
  <si>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</si>
  <si>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</si>
  <si>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</si>
  <si>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</si>
  <si>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</si>
  <si>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</si>
  <si>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</si>
  <si>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</si>
  <si>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</si>
  <si>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</si>
  <si>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</si>
  <si>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</si>
  <si>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</si>
  <si>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</si>
  <si>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</si>
  <si>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</si>
  <si>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</si>
  <si>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</si>
  <si>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</si>
  <si>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</si>
  <si>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</si>
  <si>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</si>
  <si>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</si>
  <si>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</si>
  <si>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</si>
  <si>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</si>
  <si>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</si>
  <si>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</si>
  <si>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</si>
  <si>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</si>
  <si>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</si>
  <si>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</si>
  <si>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</si>
  <si>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</si>
  <si>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</si>
  <si>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</si>
  <si>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</si>
  <si>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</si>
  <si>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</si>
  <si>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</si>
  <si>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</si>
  <si>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</si>
  <si>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</si>
  <si>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</si>
  <si>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</si>
  <si>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</si>
  <si>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</si>
  <si>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</si>
  <si>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</si>
  <si>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</si>
  <si>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</si>
  <si>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</si>
  <si>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</si>
  <si>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</si>
  <si>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</si>
  <si>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</si>
  <si>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</si>
  <si>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</si>
  <si>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</si>
  <si>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</si>
  <si>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</si>
  <si>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</si>
  <si>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</si>
  <si>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</si>
  <si>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</si>
  <si>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</si>
  <si>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</si>
  <si>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</si>
  <si>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</si>
  <si>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</si>
  <si>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</si>
  <si>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</si>
  <si>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</si>
  <si>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</si>
  <si>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</si>
  <si>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</si>
  <si>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</si>
  <si>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</si>
  <si>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</si>
  <si>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</si>
  <si>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</si>
  <si>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</si>
  <si>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</si>
  <si>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</si>
  <si>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</si>
  <si>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</si>
  <si>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</si>
  <si>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</si>
  <si>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</si>
  <si>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</si>
  <si>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</si>
  <si>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</si>
  <si>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</si>
  <si>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</si>
  <si>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</si>
  <si>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</si>
  <si>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</si>
  <si>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</si>
  <si>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</si>
  <si>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</si>
  <si>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</si>
  <si>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</si>
  <si>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</si>
  <si>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</si>
  <si>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</si>
  <si>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</si>
  <si>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</si>
  <si>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</si>
  <si>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</si>
  <si>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</si>
  <si>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</si>
  <si>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</si>
  <si>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</si>
  <si>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</si>
  <si>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</si>
  <si>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</si>
  <si>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</si>
  <si>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</si>
  <si>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</si>
  <si>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</si>
  <si>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</si>
  <si>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</si>
  <si>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</si>
  <si>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</si>
  <si>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</si>
  <si>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</si>
  <si>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</si>
  <si>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</si>
  <si>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</si>
  <si>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</si>
  <si>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</si>
  <si>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</si>
  <si>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</si>
  <si>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</si>
  <si>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</si>
  <si>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</si>
  <si>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</si>
  <si>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</si>
  <si>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</si>
  <si>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</si>
  <si>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</si>
  <si>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</si>
  <si>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</si>
  <si>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</si>
  <si>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</si>
  <si>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</si>
  <si>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</si>
  <si>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</si>
  <si>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</si>
  <si>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</si>
  <si>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</si>
  <si>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</si>
  <si>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</si>
  <si>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</si>
  <si>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</si>
  <si>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</si>
  <si>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</si>
  <si>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</si>
  <si>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</si>
  <si>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</si>
  <si>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</si>
  <si>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</si>
  <si>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</si>
  <si>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</si>
  <si>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</si>
  <si>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</si>
  <si>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</si>
  <si>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</si>
  <si>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</si>
  <si>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</si>
  <si>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</si>
  <si>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</si>
  <si>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</si>
  <si>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</si>
  <si>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</si>
  <si>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</si>
  <si>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</si>
  <si>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</si>
  <si>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</si>
  <si>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</si>
  <si>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</si>
  <si>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</si>
  <si>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</si>
  <si>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</si>
  <si>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</si>
  <si>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</si>
  <si>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</si>
  <si>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</si>
  <si>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</si>
  <si>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</si>
  <si>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</si>
  <si>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</si>
  <si>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</si>
  <si>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</si>
  <si>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</si>
  <si>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</si>
  <si>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</si>
  <si>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</si>
  <si>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</si>
  <si>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</si>
  <si>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</si>
  <si>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</si>
  <si>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</si>
  <si>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</si>
  <si>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</si>
  <si>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</si>
  <si>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</si>
  <si>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</si>
  <si>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</si>
  <si>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</si>
  <si>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</si>
  <si>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</si>
  <si>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</si>
  <si>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</si>
  <si>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</si>
  <si>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</si>
  <si>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</si>
  <si>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</si>
  <si>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</si>
  <si>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</si>
  <si>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</si>
  <si>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</si>
  <si>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</si>
  <si>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</si>
  <si>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</si>
  <si>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</si>
  <si>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</si>
  <si>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</si>
  <si>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</si>
  <si>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</si>
  <si>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</si>
  <si>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</si>
  <si>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</si>
  <si>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</si>
  <si>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</si>
  <si>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</si>
  <si>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</si>
  <si>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</si>
  <si>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</si>
  <si>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</si>
  <si>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</si>
  <si>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</si>
  <si>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</si>
  <si>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</si>
  <si>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</si>
  <si>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</si>
  <si>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</si>
  <si>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</si>
  <si>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</si>
  <si>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</si>
  <si>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</si>
  <si>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</si>
  <si>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</si>
  <si>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</si>
  <si>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</si>
  <si>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</si>
  <si>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</si>
  <si>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</si>
  <si>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</si>
  <si>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</si>
  <si>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</si>
  <si>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</si>
  <si>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</si>
  <si>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</si>
  <si>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</si>
  <si>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</si>
  <si>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</si>
  <si>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</si>
  <si>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</si>
  <si>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</si>
  <si>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</si>
  <si>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</si>
  <si>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</si>
  <si>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</si>
  <si>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</si>
  <si>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</si>
  <si>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</si>
  <si>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</si>
  <si>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</si>
  <si>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</si>
  <si>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</si>
  <si>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</si>
  <si>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</si>
  <si>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</si>
  <si>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</si>
  <si>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</si>
  <si>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</si>
  <si>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</si>
  <si>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</si>
  <si>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</si>
  <si>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</si>
  <si>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</si>
  <si>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</si>
  <si>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</si>
  <si>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</si>
  <si>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</si>
  <si>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</si>
  <si>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</si>
  <si>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</si>
  <si>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</si>
  <si>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</si>
  <si>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</si>
  <si>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</si>
  <si>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</si>
  <si>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</si>
  <si>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</si>
  <si>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</si>
  <si>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</si>
  <si>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</si>
  <si>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</si>
  <si>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</si>
  <si>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</si>
  <si>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</si>
  <si>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</si>
  <si>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</si>
  <si>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</si>
  <si>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</si>
  <si>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</si>
  <si>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</si>
  <si>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</si>
  <si>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</si>
  <si>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</si>
  <si>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</si>
  <si>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</si>
  <si>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</si>
  <si>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</si>
  <si>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</si>
  <si>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</si>
  <si>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</si>
  <si>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</si>
  <si>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</si>
  <si>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</si>
  <si>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</si>
  <si>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</si>
  <si>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</si>
  <si>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</si>
  <si>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</si>
  <si>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</si>
  <si>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</si>
  <si>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</si>
  <si>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</si>
  <si>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</si>
  <si>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</si>
  <si>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</si>
  <si>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</si>
  <si>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</si>
  <si>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</si>
  <si>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</si>
  <si>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</si>
  <si>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</si>
  <si>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</si>
  <si>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</si>
  <si>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</si>
  <si>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</si>
  <si>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</si>
  <si>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</si>
  <si>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</si>
  <si>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</si>
  <si>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</si>
  <si>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</si>
  <si>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</si>
  <si>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</si>
  <si>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</si>
  <si>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</si>
  <si>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</si>
  <si>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</si>
  <si>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</si>
  <si>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</si>
  <si>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</si>
  <si>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</si>
  <si>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</si>
  <si>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</si>
  <si>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</si>
  <si>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</si>
  <si>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</si>
  <si>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</si>
  <si>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</si>
  <si>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</si>
  <si>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</si>
  <si>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</si>
  <si>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</si>
  <si>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</si>
  <si>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</si>
  <si>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</si>
  <si>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</si>
  <si>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</si>
  <si>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</si>
  <si>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</si>
  <si>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</si>
  <si>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</si>
  <si>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</si>
  <si>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</si>
  <si>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</si>
  <si>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</si>
  <si>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</si>
  <si>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</si>
  <si>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</si>
  <si>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</si>
  <si>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</si>
  <si>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</si>
  <si>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</si>
  <si>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</si>
  <si>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</si>
  <si>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</si>
  <si>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</si>
  <si>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</si>
  <si>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</si>
  <si>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</si>
  <si>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</si>
  <si>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</si>
  <si>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</si>
  <si>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</si>
  <si>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</si>
  <si>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</si>
  <si>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</si>
  <si>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</si>
  <si>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</si>
  <si>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</si>
  <si>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</si>
  <si>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</si>
  <si>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</si>
  <si>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</si>
  <si>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</si>
  <si>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</si>
  <si>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</si>
  <si>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</si>
  <si>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</si>
  <si>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</si>
  <si>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</si>
  <si>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</si>
  <si>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</si>
  <si>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</si>
  <si>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</si>
  <si>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</si>
  <si>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</si>
  <si>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</si>
  <si>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</si>
  <si>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</si>
  <si>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</si>
  <si>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</si>
  <si>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</si>
  <si>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</si>
  <si>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</si>
  <si>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</si>
  <si>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</si>
  <si>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</si>
  <si>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</si>
  <si>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</si>
  <si>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</si>
  <si>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</si>
  <si>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</si>
  <si>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</si>
  <si>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</si>
  <si>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</si>
  <si>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</si>
  <si>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</si>
  <si>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</si>
  <si>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</si>
  <si>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</si>
  <si>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</si>
  <si>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</si>
  <si>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</si>
  <si>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</si>
  <si>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</si>
  <si>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</si>
  <si>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</si>
  <si>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</si>
  <si>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</si>
  <si>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</si>
  <si>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</si>
  <si>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</si>
  <si>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</si>
  <si>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</si>
  <si>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</si>
  <si>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</si>
  <si>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</si>
  <si>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</si>
  <si>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</si>
  <si>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</si>
  <si>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</si>
  <si>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</si>
  <si>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</si>
  <si>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</si>
  <si>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</si>
  <si>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</si>
  <si>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</si>
  <si>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</si>
  <si>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</si>
  <si>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</si>
  <si>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</si>
  <si>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</si>
  <si>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</si>
  <si>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</si>
  <si>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</si>
  <si>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</si>
  <si>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</si>
  <si>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</si>
  <si>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</si>
  <si>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</si>
  <si>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</si>
  <si>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</si>
  <si>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</si>
  <si>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</si>
  <si>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</si>
  <si>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</si>
  <si>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</si>
  <si>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</si>
  <si>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</si>
  <si>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</si>
  <si>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</si>
  <si>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</si>
  <si>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</si>
  <si>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</si>
  <si>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</si>
  <si>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</si>
  <si>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</si>
  <si>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</si>
  <si>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</si>
  <si>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</si>
  <si>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</si>
  <si>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</si>
  <si>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</si>
  <si>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</si>
  <si>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</si>
  <si>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</si>
  <si>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</si>
  <si>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</si>
  <si>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</si>
  <si>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</si>
  <si>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</si>
  <si>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</si>
  <si>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</si>
  <si>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</si>
  <si>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</si>
  <si>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</si>
  <si>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</si>
  <si>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</si>
  <si>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</si>
  <si>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</si>
  <si>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</si>
  <si>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</si>
  <si>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</si>
  <si>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</si>
  <si>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</si>
  <si>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</si>
  <si>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</si>
  <si>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</si>
  <si>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</si>
  <si>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</si>
  <si>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</si>
  <si>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</si>
  <si>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</si>
  <si>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</si>
  <si>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</si>
  <si>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</si>
  <si>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</si>
  <si>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</si>
  <si>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</si>
  <si>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</si>
  <si>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</si>
  <si>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</si>
  <si>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</si>
  <si>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</si>
  <si>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</si>
  <si>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</si>
  <si>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</si>
  <si>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</si>
  <si>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</si>
  <si>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</si>
  <si>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</si>
  <si>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</si>
  <si>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</si>
  <si>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</si>
  <si>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</si>
  <si>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</si>
  <si>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</si>
  <si>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</si>
  <si>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</si>
  <si>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</si>
  <si>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</si>
  <si>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</si>
  <si>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</si>
  <si>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</si>
  <si>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</si>
  <si>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</si>
  <si>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</si>
  <si>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</si>
  <si>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</si>
  <si>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</si>
  <si>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</si>
  <si>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</si>
  <si>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</si>
  <si>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</si>
  <si>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</si>
  <si>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</si>
  <si>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</si>
  <si>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</si>
  <si>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</si>
  <si>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</si>
  <si>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</si>
  <si>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</si>
  <si>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</si>
  <si>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</si>
  <si>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</si>
  <si>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</si>
  <si>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</si>
  <si>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</si>
  <si>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</si>
  <si>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</si>
  <si>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</si>
  <si>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</si>
  <si>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</si>
  <si>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</si>
  <si>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</si>
  <si>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</si>
  <si>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</si>
  <si>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</si>
  <si>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</si>
  <si>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</si>
  <si>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</si>
  <si>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</si>
  <si>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</si>
  <si>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</si>
  <si>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</si>
  <si>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</si>
  <si>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</si>
  <si>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</si>
  <si>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</si>
  <si>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</si>
  <si>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</si>
  <si>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</si>
  <si>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</si>
  <si>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</si>
  <si>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</si>
  <si>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</si>
  <si>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</si>
  <si>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</si>
  <si>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</si>
  <si>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</si>
  <si>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</si>
  <si>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</si>
  <si>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</si>
  <si>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</si>
  <si>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</si>
  <si>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</si>
  <si>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</si>
  <si>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</si>
  <si>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</si>
  <si>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</si>
  <si>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</si>
  <si>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</si>
  <si>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</si>
  <si>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</si>
  <si>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</si>
  <si>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</si>
  <si>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</si>
  <si>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</si>
  <si>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</si>
  <si>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</si>
  <si>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</si>
  <si>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</si>
  <si>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</si>
  <si>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</si>
  <si>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</si>
  <si>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</si>
  <si>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</si>
  <si>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</si>
  <si>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</si>
  <si>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</si>
  <si>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</si>
  <si>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</si>
  <si>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</si>
  <si>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</si>
  <si>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</si>
  <si>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</si>
  <si>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</si>
  <si>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</si>
  <si>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</si>
  <si>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</si>
  <si>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</si>
  <si>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</si>
  <si>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</si>
  <si>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</si>
  <si>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</si>
  <si>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</si>
  <si>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</si>
  <si>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</si>
  <si>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</si>
  <si>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</si>
  <si>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</si>
  <si>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</si>
  <si>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</si>
  <si>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</si>
  <si>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</si>
  <si>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</si>
  <si>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</si>
  <si>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</si>
  <si>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</si>
  <si>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</si>
  <si>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</si>
  <si>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</si>
  <si>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</si>
  <si>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</si>
  <si>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</si>
  <si>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</si>
  <si>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</si>
  <si>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</si>
  <si>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</si>
  <si>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</si>
  <si>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</si>
  <si>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</si>
  <si>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</si>
  <si>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</si>
  <si>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</si>
  <si>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</si>
  <si>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</si>
  <si>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</si>
  <si>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</si>
  <si>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</si>
  <si>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</si>
  <si>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</si>
  <si>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</si>
  <si>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</si>
  <si>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</si>
  <si>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</si>
  <si>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</si>
  <si>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</si>
  <si>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</si>
  <si>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</si>
  <si>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</si>
  <si>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</si>
  <si>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</si>
  <si>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</si>
  <si>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</si>
  <si>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</si>
  <si>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</si>
  <si>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</si>
  <si>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</si>
  <si>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</si>
  <si>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</si>
  <si>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</si>
  <si>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</si>
  <si>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</si>
  <si>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</si>
  <si>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</si>
  <si>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</si>
  <si>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</si>
  <si>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</si>
  <si>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</si>
  <si>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</si>
  <si>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</si>
  <si>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</si>
  <si>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</si>
  <si>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</si>
  <si>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</si>
  <si>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</si>
  <si>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</si>
  <si>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</si>
  <si>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</si>
  <si>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</si>
  <si>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</si>
  <si>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</si>
  <si>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</si>
  <si>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</si>
  <si>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</si>
  <si>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</si>
  <si>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</si>
  <si>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</si>
  <si>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</si>
  <si>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</si>
  <si>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</si>
  <si>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</si>
  <si>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</si>
  <si>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</si>
  <si>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</si>
  <si>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</si>
  <si>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</si>
  <si>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</si>
  <si>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</si>
  <si>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</si>
  <si>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</si>
  <si>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</si>
  <si>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</si>
  <si>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</si>
  <si>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</si>
  <si>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</si>
  <si>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</si>
  <si>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</si>
  <si>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</si>
  <si>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</si>
  <si>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</si>
  <si>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</si>
  <si>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</si>
  <si>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</si>
  <si>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</si>
  <si>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</si>
  <si>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</si>
  <si>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</si>
  <si>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</si>
  <si>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</si>
  <si>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</si>
  <si>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</si>
  <si>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</si>
  <si>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</si>
  <si>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</si>
  <si>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</si>
  <si>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</si>
  <si>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</si>
  <si>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</si>
  <si>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</si>
  <si>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</si>
  <si>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</si>
  <si>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</si>
  <si>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</si>
  <si>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</si>
  <si>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</si>
  <si>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</si>
  <si>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</si>
  <si>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</si>
  <si>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</si>
  <si>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</si>
  <si>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</si>
  <si>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</si>
  <si>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</si>
  <si>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</si>
  <si>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</si>
  <si>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</si>
  <si>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</si>
  <si>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</si>
  <si>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</si>
  <si>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</si>
  <si>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</si>
  <si>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</si>
  <si>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</si>
  <si>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</si>
  <si>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</si>
  <si>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</si>
  <si>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</si>
  <si>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</si>
  <si>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</si>
  <si>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</si>
  <si>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</si>
  <si>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</si>
  <si>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</si>
  <si>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</si>
  <si>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</si>
  <si>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</si>
  <si>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</si>
  <si>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</si>
  <si>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</si>
  <si>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</si>
  <si>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</si>
  <si>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</si>
  <si>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</si>
  <si>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</si>
  <si>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</si>
  <si>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</si>
  <si>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</si>
  <si>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</si>
  <si>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</si>
  <si>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</si>
  <si>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</si>
  <si>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</si>
  <si>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</si>
  <si>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</si>
  <si>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</si>
  <si>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</si>
  <si>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</si>
  <si>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</si>
  <si>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</si>
  <si>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</si>
  <si>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</si>
  <si>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</si>
  <si>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</si>
  <si>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</si>
  <si>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</si>
  <si>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</si>
  <si>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</si>
  <si>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</si>
  <si>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</si>
  <si>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</si>
  <si>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</si>
  <si>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</si>
  <si>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</si>
  <si>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</si>
  <si>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</si>
  <si>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</si>
  <si>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</si>
  <si>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</si>
  <si>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</si>
  <si>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</si>
  <si>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</si>
  <si>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</si>
  <si>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</si>
  <si>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</si>
  <si>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</si>
  <si>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</si>
  <si>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</si>
  <si>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</si>
  <si>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</si>
  <si>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</si>
  <si>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</si>
  <si>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</si>
  <si>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</si>
  <si>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</si>
  <si>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</si>
  <si>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</si>
  <si>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</si>
  <si>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</si>
  <si>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</si>
  <si>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</si>
  <si>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</si>
  <si>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</si>
  <si>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</si>
  <si>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</si>
  <si>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</si>
  <si>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</si>
  <si>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</si>
  <si>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</si>
  <si>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</si>
  <si>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</si>
  <si>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</si>
  <si>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</si>
  <si>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</si>
  <si>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</si>
  <si>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</si>
  <si>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</si>
  <si>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</si>
  <si>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</si>
  <si>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</si>
  <si>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</si>
  <si>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</si>
  <si>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</si>
  <si>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</si>
  <si>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</si>
  <si>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</si>
  <si>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</si>
  <si>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</si>
  <si>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</si>
  <si>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</si>
  <si>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</si>
  <si>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</si>
  <si>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</si>
  <si>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</si>
  <si>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</si>
  <si>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</si>
  <si>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</si>
  <si>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</si>
  <si>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</si>
  <si>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</si>
  <si>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</si>
  <si>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</si>
  <si>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</si>
  <si>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</si>
  <si>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</si>
  <si>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</si>
  <si>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</si>
  <si>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</si>
  <si>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</si>
  <si>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</si>
  <si>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</si>
  <si>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</si>
  <si>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</si>
  <si>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</si>
  <si>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</si>
  <si>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</si>
  <si>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</si>
  <si>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</si>
  <si>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</si>
  <si>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</si>
  <si>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</si>
  <si>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</si>
  <si>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</si>
  <si>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</si>
  <si>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</si>
  <si>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</si>
  <si>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</si>
  <si>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</si>
  <si>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</si>
  <si>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</si>
  <si>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</si>
  <si>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</si>
  <si>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</si>
  <si>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</si>
  <si>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</si>
  <si>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</si>
  <si>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</si>
  <si>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</si>
  <si>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</si>
  <si>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</si>
  <si>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</si>
  <si>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</si>
  <si>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</si>
  <si>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</si>
  <si>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</si>
  <si>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</si>
  <si>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</si>
  <si>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</si>
  <si>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</si>
  <si>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</si>
  <si>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</si>
  <si>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</si>
  <si>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</si>
  <si>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</si>
  <si>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</si>
  <si>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</si>
  <si>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</si>
  <si>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</si>
  <si>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</si>
  <si>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</si>
  <si>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</si>
  <si>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</si>
  <si>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</si>
  <si>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</si>
  <si>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</si>
  <si>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</si>
  <si>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</si>
  <si>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</si>
  <si>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</si>
  <si>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</si>
  <si>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</si>
  <si>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</si>
  <si>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</si>
  <si>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</si>
  <si>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</si>
  <si>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</si>
  <si>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</si>
  <si>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</si>
  <si>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</si>
  <si>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</si>
  <si>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</si>
  <si>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</si>
  <si>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</si>
  <si>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</si>
  <si>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</si>
  <si>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</si>
  <si>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</si>
  <si>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</si>
  <si>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</si>
  <si>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</si>
  <si>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</si>
  <si>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</si>
  <si>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</si>
  <si>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</si>
  <si>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</si>
  <si>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</si>
  <si>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</si>
  <si>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</si>
  <si>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</si>
  <si>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</si>
  <si>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</si>
  <si>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</si>
  <si>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</si>
  <si>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</si>
  <si>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</si>
  <si>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</si>
  <si>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</si>
  <si>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</si>
  <si>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</si>
  <si>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</si>
  <si>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</si>
  <si>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</si>
  <si>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</si>
  <si>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</si>
  <si>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</si>
  <si>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</si>
  <si>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</si>
  <si>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</si>
  <si>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</si>
  <si>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</si>
  <si>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</si>
  <si>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</si>
  <si>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</si>
  <si>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</si>
  <si>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</si>
  <si>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</si>
  <si>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</si>
  <si>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</si>
  <si>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</si>
  <si>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</si>
  <si>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</si>
  <si>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</si>
  <si>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</si>
  <si>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</si>
  <si>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</si>
  <si>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</si>
  <si>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</si>
  <si>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</si>
  <si>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</si>
  <si>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</si>
  <si>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</si>
  <si>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</si>
  <si>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</si>
  <si>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</si>
  <si>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</si>
  <si>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</si>
  <si>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</si>
  <si>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</si>
  <si>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</si>
  <si>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</si>
  <si>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</si>
  <si>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</si>
  <si>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</si>
  <si>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</si>
  <si>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</si>
  <si>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</si>
  <si>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</si>
  <si>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</si>
  <si>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</si>
  <si>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</si>
  <si>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</si>
  <si>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</si>
  <si>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</si>
  <si>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</si>
  <si>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</si>
  <si>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</si>
  <si>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</si>
  <si>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</si>
  <si>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</si>
  <si>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</si>
  <si>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</si>
  <si>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</si>
  <si>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</si>
  <si>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</si>
  <si>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</si>
  <si>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</si>
  <si>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</si>
  <si>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</si>
  <si>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</si>
  <si>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</si>
  <si>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</si>
  <si>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</si>
  <si>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</si>
  <si>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</si>
  <si>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</si>
  <si>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</si>
  <si>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</si>
  <si>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</si>
  <si>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</si>
  <si>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</si>
  <si>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</si>
  <si>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</si>
  <si>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</si>
  <si>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</si>
  <si>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</si>
  <si>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</si>
  <si>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</si>
  <si>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</si>
  <si>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</si>
  <si>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</si>
  <si>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</si>
  <si>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</si>
  <si>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</si>
  <si>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</si>
  <si>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</si>
  <si>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</si>
  <si>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</si>
  <si>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</si>
  <si>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</si>
  <si>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</si>
  <si>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</si>
  <si>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</si>
  <si>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</si>
  <si>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</si>
  <si>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</si>
  <si>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</si>
  <si>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</si>
  <si>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</si>
  <si>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</si>
  <si>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</si>
  <si>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</si>
  <si>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</si>
  <si>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</si>
  <si>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</si>
  <si>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</si>
  <si>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</si>
  <si>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</si>
  <si>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</si>
  <si>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</si>
  <si>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</si>
  <si>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</si>
  <si>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</si>
  <si>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</si>
  <si>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</si>
  <si>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</si>
  <si>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</si>
  <si>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</si>
  <si>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</si>
  <si>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</si>
  <si>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</si>
  <si>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</si>
  <si>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</si>
  <si>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</si>
  <si>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</si>
  <si>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</si>
  <si>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</si>
  <si>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</si>
  <si>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</si>
  <si>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</si>
  <si>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</si>
  <si>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</si>
  <si>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</si>
  <si>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</si>
  <si>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</si>
  <si>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</si>
  <si>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</si>
  <si>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</si>
  <si>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</si>
  <si>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</si>
  <si>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</si>
  <si>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</si>
  <si>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</si>
  <si>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</si>
  <si>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</si>
  <si>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</si>
  <si>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</si>
  <si>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</si>
  <si>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</si>
  <si>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</si>
  <si>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</si>
  <si>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</si>
  <si>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</si>
  <si>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</si>
  <si>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</si>
  <si>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</si>
  <si>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</si>
  <si>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</si>
  <si>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</si>
  <si>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</si>
  <si>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</si>
  <si>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</si>
  <si>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</si>
  <si>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</si>
  <si>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</si>
  <si>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</si>
  <si>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</si>
  <si>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</si>
  <si>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</si>
  <si>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</si>
  <si>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</si>
  <si>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</si>
  <si>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</si>
  <si>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</si>
  <si>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</si>
  <si>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</si>
  <si>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</si>
  <si>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</si>
  <si>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</si>
  <si>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</si>
  <si>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</si>
  <si>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</si>
  <si>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</si>
  <si>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</si>
  <si>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</si>
  <si>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</si>
  <si>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</si>
  <si>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</si>
  <si>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</si>
  <si>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</si>
  <si>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</si>
  <si>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</si>
  <si>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</si>
  <si>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</si>
  <si>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</si>
  <si>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</si>
  <si>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</si>
  <si>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</si>
  <si>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</si>
  <si>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</si>
  <si>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</si>
  <si>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</si>
  <si>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</si>
  <si>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</si>
  <si>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</si>
  <si>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</si>
  <si>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</si>
  <si>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</si>
  <si>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</si>
  <si>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</si>
  <si>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</si>
  <si>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</si>
  <si>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</si>
  <si>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</si>
  <si>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</si>
  <si>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</si>
  <si>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</si>
  <si>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</si>
  <si>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</si>
  <si>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</si>
  <si>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</si>
  <si>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</si>
  <si>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</si>
  <si>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</si>
  <si>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</si>
  <si>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</si>
  <si>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</si>
  <si>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</si>
  <si>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</si>
  <si>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</si>
  <si>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</si>
  <si>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</si>
  <si>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</si>
  <si>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</si>
  <si>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</si>
  <si>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</si>
  <si>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</si>
  <si>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</si>
  <si>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</si>
  <si>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</si>
  <si>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</si>
  <si>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</si>
  <si>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</si>
  <si>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</si>
  <si>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</si>
  <si>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</si>
  <si>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</si>
  <si>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</si>
  <si>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</si>
  <si>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</si>
  <si>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</si>
  <si>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</si>
  <si>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</si>
  <si>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</si>
  <si>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</si>
  <si>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</si>
  <si>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</si>
  <si>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</si>
  <si>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</si>
  <si>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</si>
  <si>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</si>
  <si>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</si>
  <si>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</si>
  <si>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</si>
  <si>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</si>
  <si>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</si>
  <si>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</si>
  <si>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</si>
  <si>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</si>
  <si>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</si>
  <si>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</si>
  <si>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</si>
  <si>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</si>
  <si>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</si>
  <si>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</si>
  <si>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</si>
  <si>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</si>
  <si>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</si>
  <si>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</si>
  <si>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</si>
  <si>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</si>
  <si>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</si>
  <si>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</si>
  <si>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</si>
  <si>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</si>
  <si>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</si>
  <si>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</si>
  <si>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</si>
  <si>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</si>
  <si>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</si>
  <si>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</si>
  <si>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</si>
  <si>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</si>
  <si>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</si>
  <si>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</si>
  <si>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</si>
  <si>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</si>
  <si>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</si>
  <si>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</si>
  <si>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</si>
  <si>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</si>
  <si>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</si>
  <si>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</si>
  <si>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</si>
  <si>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</si>
  <si>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</si>
  <si>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</si>
  <si>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</si>
  <si>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</si>
  <si>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</si>
  <si>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</si>
  <si>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</si>
  <si>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</si>
  <si>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</si>
  <si>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</si>
  <si>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</si>
  <si>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</si>
  <si>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</si>
  <si>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</si>
  <si>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</si>
  <si>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</si>
  <si>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</si>
  <si>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</si>
  <si>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</si>
  <si>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</si>
  <si>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</si>
  <si>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</si>
  <si>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</si>
  <si>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</si>
  <si>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</si>
  <si>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</si>
  <si>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</si>
  <si>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</si>
  <si>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</si>
  <si>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</si>
  <si>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</si>
  <si>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</si>
  <si>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</si>
  <si>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</si>
  <si>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</si>
  <si>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</si>
  <si>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</si>
  <si>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</si>
  <si>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</si>
  <si>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</si>
  <si>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</si>
  <si>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</si>
  <si>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</si>
  <si>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</si>
  <si>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</si>
  <si>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</si>
  <si>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</si>
  <si>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</si>
  <si>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</si>
  <si>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</si>
  <si>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</si>
  <si>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</si>
  <si>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</si>
  <si>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</si>
  <si>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</si>
  <si>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</si>
  <si>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</si>
  <si>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</si>
  <si>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</si>
  <si>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</si>
  <si>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</si>
  <si>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</si>
  <si>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</si>
  <si>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</si>
  <si>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</si>
  <si>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</si>
  <si>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</si>
  <si>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</si>
  <si>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</si>
  <si>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</si>
  <si>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</si>
  <si>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</si>
  <si>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</si>
  <si>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</si>
  <si>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</si>
  <si>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</si>
  <si>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</si>
  <si>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</si>
  <si>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</si>
  <si>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</si>
  <si>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</si>
  <si>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</si>
  <si>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</si>
  <si>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</si>
  <si>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</si>
  <si>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</si>
  <si>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</si>
  <si>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</si>
  <si>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</si>
  <si>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</si>
  <si>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</si>
  <si>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</si>
  <si>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</si>
  <si>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</si>
  <si>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</si>
  <si>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</si>
  <si>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</si>
  <si>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</si>
  <si>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</si>
  <si>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</si>
  <si>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</si>
  <si>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</si>
  <si>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</si>
  <si>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</si>
  <si>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</si>
  <si>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</si>
  <si>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</si>
  <si>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</si>
  <si>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</si>
  <si>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</si>
  <si>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</si>
  <si>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</si>
  <si>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</si>
  <si>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</si>
  <si>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</si>
  <si>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</si>
  <si>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</si>
  <si>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</si>
  <si>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</si>
  <si>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</si>
  <si>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</si>
  <si>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</si>
  <si>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</si>
  <si>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</si>
  <si>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</si>
  <si>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</si>
  <si>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</si>
  <si>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</si>
  <si>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</si>
  <si>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</si>
  <si>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</si>
  <si>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</si>
  <si>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</si>
  <si>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</si>
  <si>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</si>
  <si>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</si>
  <si>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</si>
  <si>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</si>
  <si>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</si>
  <si>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</si>
  <si>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</si>
  <si>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</si>
  <si>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</si>
  <si>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</si>
  <si>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</si>
  <si>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</si>
  <si>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</si>
  <si>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</si>
  <si>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</si>
  <si>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</si>
  <si>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</si>
  <si>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</si>
  <si>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</si>
  <si>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</si>
  <si>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</si>
  <si>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</si>
  <si>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</si>
  <si>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</si>
  <si>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</si>
  <si>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</si>
  <si>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</si>
  <si>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</si>
  <si>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</si>
  <si>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</si>
  <si>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</si>
  <si>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</si>
  <si>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</si>
  <si>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</si>
  <si>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</si>
  <si>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</si>
  <si>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</si>
  <si>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</si>
  <si>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</si>
  <si>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</si>
  <si>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</si>
  <si>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</si>
  <si>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</si>
  <si>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</si>
  <si>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</si>
  <si>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</si>
  <si>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</si>
  <si>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</si>
  <si>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</si>
  <si>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</si>
  <si>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</si>
  <si>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</si>
  <si>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</si>
  <si>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</si>
  <si>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</si>
  <si>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</si>
  <si>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</si>
  <si>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</si>
  <si>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</si>
  <si>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</si>
  <si>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</si>
  <si>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</si>
  <si>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</si>
  <si>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</si>
  <si>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</si>
  <si>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</si>
  <si>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</si>
  <si>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</si>
  <si>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</si>
  <si>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</si>
  <si>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</si>
  <si>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</si>
  <si>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</si>
  <si>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</si>
  <si>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</si>
  <si>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</si>
  <si>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</si>
  <si>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</si>
  <si>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</si>
  <si>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</si>
  <si>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</si>
  <si>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</si>
  <si>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</si>
  <si>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</si>
  <si>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</si>
  <si>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</si>
  <si>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</si>
  <si>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</si>
  <si>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</si>
  <si>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</si>
  <si>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</si>
  <si>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</si>
  <si>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</si>
  <si>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</si>
  <si>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</si>
  <si>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</si>
  <si>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</si>
  <si>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</si>
  <si>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</si>
  <si>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</si>
  <si>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</si>
  <si>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</si>
  <si>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</si>
  <si>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</si>
  <si>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</si>
  <si>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</si>
  <si>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</si>
  <si>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</si>
  <si>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</si>
  <si>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</si>
  <si>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</si>
  <si>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</si>
  <si>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</si>
  <si>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</si>
  <si>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</si>
  <si>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</si>
  <si>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</si>
  <si>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</si>
  <si>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</si>
  <si>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</si>
  <si>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</si>
  <si>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</si>
  <si>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</si>
  <si>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</si>
  <si>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</si>
  <si>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</si>
  <si>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</si>
  <si>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</si>
  <si>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</si>
  <si>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</si>
  <si>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</si>
  <si>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</si>
  <si>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</si>
  <si>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</si>
  <si>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</si>
  <si>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</si>
  <si>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</si>
  <si>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</si>
  <si>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</si>
  <si>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</si>
  <si>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</si>
  <si>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</si>
  <si>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</si>
  <si>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</si>
  <si>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</si>
  <si>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</si>
  <si>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</si>
  <si>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</si>
  <si>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</si>
  <si>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</si>
  <si>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</si>
  <si>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</si>
  <si>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</si>
  <si>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</si>
  <si>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</si>
  <si>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</si>
  <si>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</si>
  <si>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</si>
  <si>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</si>
  <si>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</si>
  <si>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</si>
  <si>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</si>
  <si>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</si>
  <si>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</si>
  <si>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</si>
  <si>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</si>
  <si>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</si>
  <si>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</si>
  <si>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</si>
  <si>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</si>
  <si>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</si>
  <si>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</si>
  <si>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</si>
  <si>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</si>
  <si>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</si>
  <si>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</si>
  <si>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</si>
  <si>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</si>
  <si>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</si>
  <si>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</si>
  <si>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</si>
  <si>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</si>
  <si>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</si>
  <si>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</si>
  <si>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</si>
  <si>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</si>
  <si>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</si>
  <si>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</si>
  <si>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</si>
  <si>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</si>
  <si>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</si>
  <si>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</si>
  <si>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</si>
  <si>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</si>
  <si>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</si>
  <si>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</si>
  <si>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</si>
  <si>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</si>
  <si>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</si>
  <si>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</si>
  <si>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</si>
  <si>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</si>
  <si>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</si>
  <si>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</si>
  <si>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</si>
  <si>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</si>
  <si>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</si>
  <si>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</si>
  <si>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</si>
  <si>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</si>
  <si>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</si>
  <si>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</si>
  <si>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</si>
  <si>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</si>
  <si>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</si>
  <si>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</si>
  <si>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</si>
  <si>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</si>
  <si>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</si>
  <si>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</si>
  <si>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</si>
  <si>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</si>
  <si>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</si>
  <si>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</si>
  <si>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</si>
  <si>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</si>
  <si>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</si>
  <si>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</si>
  <si>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</si>
  <si>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</si>
  <si>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</si>
  <si>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</si>
  <si>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</si>
  <si>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</si>
  <si>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</si>
  <si>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</si>
  <si>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</si>
  <si>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</si>
  <si>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</si>
  <si>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</si>
  <si>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</si>
  <si>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</si>
  <si>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</si>
  <si>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</si>
  <si>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</si>
  <si>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</si>
  <si>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</si>
  <si>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</si>
  <si>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</si>
  <si>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</si>
  <si>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</si>
  <si>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</si>
  <si>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</si>
  <si>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</si>
  <si>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</si>
  <si>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</si>
  <si>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</si>
  <si>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</si>
  <si>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</si>
  <si>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</si>
  <si>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</si>
  <si>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</si>
  <si>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</si>
  <si>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</si>
  <si>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</si>
  <si>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</si>
  <si>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</si>
  <si>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</si>
  <si>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</si>
  <si>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</si>
  <si>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</si>
  <si>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</si>
  <si>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</si>
  <si>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</si>
  <si>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</si>
  <si>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</si>
  <si>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</si>
  <si>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</si>
  <si>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</si>
  <si>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</si>
  <si>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</si>
  <si>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</si>
  <si>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</si>
  <si>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</si>
  <si>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</si>
  <si>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</si>
  <si>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</si>
  <si>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</si>
  <si>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</si>
  <si>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</si>
  <si>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</si>
  <si>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</si>
  <si>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</si>
  <si>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</si>
  <si>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</si>
  <si>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</si>
  <si>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</si>
  <si>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</si>
  <si>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</si>
  <si>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</si>
  <si>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</si>
  <si>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</si>
  <si>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</si>
  <si>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</si>
  <si>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</si>
  <si>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</si>
  <si>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</si>
  <si>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</si>
  <si>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</si>
  <si>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</si>
  <si>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</si>
  <si>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</si>
  <si>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</si>
  <si>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</si>
  <si>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</si>
  <si>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</si>
  <si>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</si>
  <si>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</si>
  <si>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</si>
  <si>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</si>
  <si>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</si>
  <si>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</si>
  <si>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</si>
  <si>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</si>
  <si>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</si>
  <si>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</si>
  <si>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</si>
  <si>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</si>
  <si>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</si>
  <si>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</si>
  <si>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</si>
  <si>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</si>
  <si>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</si>
  <si>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</si>
  <si>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</si>
  <si>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</si>
  <si>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</si>
  <si>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</si>
  <si>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</si>
  <si>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</si>
  <si>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</si>
  <si>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</si>
  <si>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</si>
  <si>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</si>
  <si>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</si>
  <si>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</si>
  <si>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</si>
  <si>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</si>
  <si>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</si>
  <si>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</si>
  <si>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</si>
  <si>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</si>
  <si>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</si>
  <si>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</si>
  <si>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</si>
  <si>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</si>
  <si>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</si>
  <si>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</si>
  <si>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</si>
  <si>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</si>
  <si>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</si>
  <si>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</si>
  <si>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</si>
  <si>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</si>
  <si>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</si>
  <si>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</si>
  <si>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</si>
  <si>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</si>
  <si>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</si>
  <si>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</si>
  <si>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</si>
  <si>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</si>
  <si>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</si>
  <si>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</si>
  <si>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</si>
  <si>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</si>
  <si>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</si>
  <si>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</si>
  <si>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</si>
  <si>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</si>
  <si>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</si>
  <si>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</si>
  <si>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</si>
  <si>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</si>
  <si>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</si>
  <si>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</si>
  <si>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</si>
  <si>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</si>
  <si>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</si>
  <si>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</si>
  <si>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</si>
  <si>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</si>
  <si>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</si>
  <si>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</si>
  <si>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</si>
  <si>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</si>
  <si>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</si>
  <si>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</si>
  <si>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</si>
  <si>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</si>
  <si>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</si>
  <si>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</si>
  <si>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</si>
  <si>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</si>
  <si>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</si>
  <si>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</si>
  <si>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</si>
  <si>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</si>
  <si>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</si>
  <si>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</si>
  <si>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</si>
  <si>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</si>
  <si>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</si>
  <si>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</si>
  <si>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</si>
  <si>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</si>
  <si>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</si>
  <si>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</si>
  <si>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</si>
  <si>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</si>
  <si>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</si>
  <si>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</si>
  <si>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</si>
  <si>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</si>
  <si>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</si>
  <si>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</si>
  <si>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</si>
  <si>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</si>
  <si>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</si>
  <si>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</si>
  <si>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</si>
  <si>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</si>
  <si>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</si>
  <si>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</si>
  <si>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</si>
  <si>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</si>
  <si>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</si>
  <si>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</si>
  <si>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</si>
  <si>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</si>
  <si>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</si>
  <si>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</si>
  <si>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</si>
  <si>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</si>
  <si>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</si>
  <si>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</si>
  <si>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</si>
  <si>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</si>
  <si>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</si>
  <si>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</si>
  <si>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</si>
  <si>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</si>
  <si>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</si>
  <si>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</si>
  <si>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</si>
  <si>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</si>
  <si>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</si>
  <si>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</si>
  <si>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</si>
  <si>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</si>
  <si>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</si>
  <si>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</si>
  <si>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</si>
  <si>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</si>
  <si>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</si>
  <si>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</si>
  <si>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</si>
  <si>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</si>
  <si>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</si>
  <si>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</si>
  <si>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</si>
  <si>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</si>
  <si>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</si>
  <si>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</si>
  <si>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</si>
  <si>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</si>
  <si>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</si>
  <si>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</si>
  <si>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</si>
  <si>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</si>
  <si>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</si>
  <si>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</si>
  <si>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</si>
  <si>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</si>
  <si>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</si>
  <si>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</si>
  <si>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</si>
  <si>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</si>
  <si>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</si>
  <si>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</si>
  <si>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</si>
  <si>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</si>
  <si>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</si>
  <si>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</si>
  <si>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</si>
  <si>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</si>
  <si>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</si>
  <si>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</si>
  <si>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</si>
  <si>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</si>
  <si>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</si>
  <si>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</si>
  <si>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</si>
  <si>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</si>
  <si>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</si>
  <si>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</si>
  <si>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</si>
  <si>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</si>
  <si>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</si>
  <si>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</si>
  <si>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</si>
  <si>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</si>
  <si>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</si>
  <si>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</si>
  <si>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</si>
  <si>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</si>
  <si>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</si>
  <si>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</si>
  <si>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</si>
  <si>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</si>
  <si>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</si>
  <si>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</si>
  <si>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</si>
  <si>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</si>
  <si>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</si>
  <si>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</si>
  <si>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</si>
  <si>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</si>
  <si>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</si>
  <si>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</si>
  <si>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</si>
  <si>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</si>
  <si>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</si>
  <si>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</si>
  <si>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</si>
  <si>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</si>
  <si>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</si>
  <si>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</si>
  <si>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</si>
  <si>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</si>
  <si>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</si>
  <si>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</si>
  <si>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</si>
  <si>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</si>
  <si>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</si>
  <si>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</si>
  <si>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</si>
  <si>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</si>
  <si>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</si>
  <si>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</si>
  <si>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</si>
  <si>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</si>
  <si>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</si>
  <si>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</si>
  <si>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</si>
  <si>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</si>
  <si>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</si>
  <si>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</si>
  <si>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</si>
  <si>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</si>
  <si>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</si>
  <si>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</si>
  <si>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</si>
  <si>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</si>
  <si>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</si>
  <si>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</si>
  <si>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</si>
  <si>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</si>
  <si>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</si>
  <si>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</si>
  <si>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</si>
  <si>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</si>
  <si>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</si>
  <si>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</si>
  <si>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</si>
  <si>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</si>
  <si>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</si>
  <si>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</si>
  <si>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</si>
  <si>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</si>
  <si>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</si>
  <si>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</si>
  <si>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</si>
  <si>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</si>
  <si>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</si>
  <si>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</si>
  <si>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</si>
  <si>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</si>
  <si>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</si>
  <si>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</si>
  <si>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</si>
  <si>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</si>
  <si>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</si>
  <si>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</si>
  <si>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</si>
  <si>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</si>
  <si>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</si>
  <si>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</si>
  <si>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</si>
  <si>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</si>
  <si>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</si>
  <si>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</si>
  <si>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</si>
  <si>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</si>
  <si>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</si>
  <si>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</si>
  <si>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</si>
  <si>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</si>
  <si>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</si>
  <si>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</si>
  <si>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</si>
  <si>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</si>
  <si>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</si>
  <si>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</si>
  <si>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</si>
  <si>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</si>
  <si>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</si>
  <si>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</si>
  <si>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</si>
  <si>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</si>
  <si>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</si>
  <si>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</si>
  <si>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</si>
  <si>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</si>
  <si>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</si>
  <si>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</si>
  <si>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</si>
  <si>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</si>
  <si>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</si>
  <si>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</si>
  <si>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</si>
  <si>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</si>
  <si>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</si>
  <si>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</si>
  <si>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</si>
  <si>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</si>
  <si>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</si>
  <si>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</si>
  <si>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</si>
  <si>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</si>
  <si>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</si>
  <si>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</si>
  <si>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</si>
  <si>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</si>
  <si>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</si>
  <si>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</si>
  <si>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</si>
  <si>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</si>
  <si>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</si>
  <si>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</si>
  <si>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</si>
  <si>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</si>
  <si>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</si>
  <si>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</si>
  <si>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</si>
  <si>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</si>
  <si>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</si>
  <si>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</si>
  <si>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</si>
  <si>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</si>
  <si>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</si>
  <si>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</si>
  <si>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</si>
  <si>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</si>
  <si>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</si>
  <si>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</si>
  <si>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</si>
  <si>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</si>
  <si>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</si>
  <si>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</si>
  <si>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</si>
  <si>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</si>
  <si>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</si>
  <si>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</si>
  <si>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</si>
  <si>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</si>
  <si>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</si>
  <si>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</si>
  <si>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</si>
  <si>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</si>
  <si>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</si>
  <si>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</si>
  <si>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</si>
  <si>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</si>
  <si>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</si>
  <si>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</si>
  <si>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</si>
  <si>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</si>
  <si>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</si>
  <si>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</si>
  <si>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</si>
  <si>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</si>
  <si>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</si>
  <si>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</si>
  <si>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</si>
  <si>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</si>
  <si>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</si>
  <si>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</si>
  <si>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</si>
  <si>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</si>
  <si>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</si>
  <si>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</si>
  <si>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</si>
  <si>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</si>
  <si>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</si>
  <si>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</si>
  <si>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</si>
  <si>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</si>
  <si>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</si>
  <si>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</si>
  <si>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</si>
  <si>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</si>
  <si>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</si>
  <si>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</si>
  <si>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</si>
  <si>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</si>
  <si>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</si>
  <si>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</si>
  <si>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</si>
  <si>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</si>
  <si>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</si>
  <si>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</si>
  <si>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</si>
  <si>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</si>
  <si>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</si>
  <si>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</si>
  <si>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</si>
  <si>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</si>
  <si>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</si>
  <si>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</si>
  <si>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</si>
  <si>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</si>
  <si>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</si>
  <si>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</si>
  <si>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</si>
  <si>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</si>
  <si>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</si>
  <si>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</si>
  <si>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</si>
  <si>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</si>
  <si>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</si>
  <si>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</si>
  <si>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</si>
  <si>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</si>
  <si>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</si>
  <si>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</si>
  <si>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</si>
  <si>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</si>
  <si>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</si>
  <si>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</si>
  <si>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</si>
  <si>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</si>
  <si>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</si>
  <si>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</si>
  <si>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</si>
  <si>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</si>
  <si>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</si>
  <si>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</si>
  <si>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</si>
  <si>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</si>
  <si>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</si>
  <si>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</si>
  <si>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</si>
  <si>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</si>
  <si>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</si>
  <si>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</si>
  <si>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</si>
  <si>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</si>
  <si>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</si>
  <si>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</si>
  <si>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</si>
  <si>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</si>
  <si>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</si>
  <si>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</si>
  <si>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</si>
  <si>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</si>
  <si>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</si>
  <si>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</si>
  <si>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</si>
  <si>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</si>
  <si>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</si>
  <si>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</si>
  <si>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</si>
  <si>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</si>
  <si>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</si>
  <si>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</si>
  <si>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</si>
  <si>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</si>
  <si>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</si>
  <si>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</si>
  <si>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</si>
  <si>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</si>
  <si>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</si>
  <si>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</si>
  <si>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</si>
  <si>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</si>
  <si>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</si>
  <si>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</si>
  <si>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</si>
  <si>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</si>
  <si>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</si>
  <si>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</si>
  <si>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</si>
  <si>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</si>
  <si>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</si>
  <si>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</si>
  <si>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</si>
  <si>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</si>
  <si>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</si>
  <si>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</si>
  <si>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</si>
  <si>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</si>
  <si>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</si>
  <si>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</si>
  <si>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</si>
  <si>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</si>
  <si>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</si>
  <si>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</si>
  <si>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</si>
  <si>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</si>
  <si>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</si>
  <si>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</si>
  <si>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</si>
  <si>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</si>
  <si>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</si>
  <si>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</si>
  <si>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</si>
  <si>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</si>
  <si>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</si>
  <si>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</si>
  <si>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</si>
  <si>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</si>
  <si>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</si>
  <si>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</si>
  <si>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</si>
  <si>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</si>
  <si>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</si>
  <si>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</si>
  <si>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</si>
  <si>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</si>
  <si>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</si>
  <si>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</si>
  <si>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</si>
  <si>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</si>
  <si>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</si>
  <si>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</si>
  <si>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</si>
  <si>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</si>
  <si>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</si>
  <si>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</si>
  <si>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</si>
  <si>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</si>
  <si>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</si>
  <si>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</si>
  <si>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</si>
  <si>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</si>
  <si>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</si>
  <si>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</si>
  <si>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</si>
  <si>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</si>
  <si>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</si>
  <si>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</si>
  <si>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</si>
  <si>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</si>
  <si>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</si>
  <si>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</si>
  <si>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</si>
  <si>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</si>
  <si>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</si>
  <si>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</si>
  <si>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</si>
  <si>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</si>
  <si>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</si>
  <si>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</si>
  <si>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</si>
  <si>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</si>
  <si>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</si>
  <si>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</si>
  <si>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</si>
  <si>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</si>
  <si>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</si>
  <si>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</si>
  <si>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</si>
  <si>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</si>
  <si>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</si>
  <si>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</si>
  <si>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</si>
  <si>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</si>
  <si>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</si>
  <si>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</si>
  <si>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</si>
  <si>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</si>
  <si>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</si>
  <si>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</si>
  <si>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</si>
  <si>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</si>
  <si>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</si>
  <si>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</si>
  <si>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</si>
  <si>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</si>
  <si>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</si>
  <si>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</si>
  <si>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</si>
  <si>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</si>
  <si>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</si>
  <si>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</si>
  <si>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</si>
  <si>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</si>
  <si>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</si>
  <si>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</si>
  <si>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</si>
  <si>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</si>
  <si>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</si>
  <si>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</si>
  <si>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</si>
  <si>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</si>
  <si>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</si>
  <si>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</si>
  <si>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</si>
  <si>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</si>
  <si>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</si>
  <si>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</si>
  <si>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</si>
  <si>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</si>
  <si>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</si>
  <si>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</si>
  <si>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</si>
  <si>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</si>
  <si>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</si>
  <si>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</si>
  <si>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</si>
  <si>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</si>
  <si>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</si>
  <si>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</si>
  <si>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</si>
  <si>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</si>
  <si>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</si>
  <si>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</si>
  <si>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</si>
  <si>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</si>
  <si>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</si>
  <si>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</si>
  <si>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</si>
  <si>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</si>
  <si>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</si>
  <si>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</si>
  <si>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</si>
  <si>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</si>
  <si>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</si>
  <si>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</si>
  <si>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</si>
  <si>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</si>
  <si>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</si>
  <si>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</si>
  <si>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</si>
  <si>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</si>
  <si>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</si>
  <si>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</si>
  <si>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</si>
  <si>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</si>
  <si>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</si>
  <si>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</si>
  <si>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</si>
  <si>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</si>
  <si>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</si>
  <si>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</si>
  <si>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</si>
  <si>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</si>
  <si>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</si>
  <si>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</si>
  <si>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</si>
  <si>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</si>
  <si>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</si>
  <si>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</si>
  <si>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</si>
  <si>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</si>
  <si>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</si>
  <si>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</si>
  <si>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</si>
  <si>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</si>
  <si>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</si>
  <si>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</si>
  <si>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</si>
  <si>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</si>
  <si>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</si>
  <si>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</si>
  <si>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</si>
  <si>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</si>
  <si>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</si>
  <si>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</si>
  <si>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</si>
  <si>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</si>
  <si>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</si>
  <si>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</si>
  <si>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</si>
  <si>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</si>
  <si>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</si>
  <si>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</si>
  <si>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</si>
  <si>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</si>
  <si>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</si>
  <si>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</si>
  <si>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</si>
  <si>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</si>
  <si>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</si>
  <si>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</si>
  <si>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</si>
  <si>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</si>
  <si>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</si>
  <si>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</si>
  <si>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</si>
  <si>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</si>
  <si>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</si>
  <si>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</si>
  <si>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</si>
  <si>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</si>
  <si>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</si>
  <si>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</si>
  <si>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</si>
  <si>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</si>
  <si>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</si>
  <si>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</si>
  <si>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</si>
  <si>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</si>
  <si>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</si>
  <si>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</si>
  <si>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</si>
  <si>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</si>
  <si>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</si>
  <si>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</si>
  <si>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</si>
  <si>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</si>
  <si>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</si>
  <si>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</si>
  <si>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</si>
  <si>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</si>
  <si>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</si>
  <si>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</si>
  <si>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</si>
  <si>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</si>
  <si>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</si>
  <si>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</si>
  <si>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</si>
  <si>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</si>
  <si>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</si>
  <si>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</si>
  <si>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</si>
  <si>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</si>
  <si>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</si>
  <si>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</si>
  <si>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</si>
  <si>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</si>
  <si>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</si>
  <si>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</si>
  <si>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</si>
  <si>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</si>
  <si>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</si>
  <si>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</si>
  <si>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</si>
  <si>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</si>
  <si>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</si>
  <si>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</si>
  <si>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</si>
  <si>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</si>
  <si>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</si>
  <si>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</si>
  <si>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</si>
  <si>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</si>
  <si>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</si>
  <si>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</si>
  <si>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</si>
  <si>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</si>
  <si>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</si>
  <si>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</si>
  <si>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</si>
  <si>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</si>
  <si>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</si>
  <si>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</si>
  <si>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</si>
  <si>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</si>
  <si>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</si>
  <si>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</si>
  <si>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</si>
  <si>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</si>
  <si>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</si>
  <si>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</si>
  <si>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</si>
  <si>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</si>
  <si>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</si>
  <si>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</si>
  <si>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</si>
  <si>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</si>
  <si>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</si>
  <si>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</si>
  <si>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</si>
  <si>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</si>
  <si>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</si>
  <si>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</si>
  <si>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</si>
  <si>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</si>
  <si>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</si>
  <si>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</si>
  <si>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</si>
  <si>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</si>
  <si>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</si>
  <si>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</si>
  <si>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</si>
  <si>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</si>
  <si>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</si>
  <si>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</si>
  <si>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</si>
  <si>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</si>
  <si>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</si>
  <si>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</si>
  <si>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</si>
  <si>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</si>
  <si>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</si>
  <si>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</si>
  <si>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</si>
  <si>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</si>
  <si>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</si>
  <si>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</si>
  <si>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</si>
  <si>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</si>
  <si>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</si>
  <si>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</si>
  <si>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</si>
  <si>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</si>
  <si>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</si>
  <si>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</si>
  <si>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</si>
  <si>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</si>
  <si>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</si>
  <si>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</si>
  <si>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</si>
  <si>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</si>
  <si>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</si>
  <si>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</si>
  <si>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</si>
  <si>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</si>
  <si>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</si>
  <si>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</si>
  <si>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</si>
  <si>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</si>
  <si>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</si>
  <si>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</si>
  <si>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</si>
  <si>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</si>
  <si>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</si>
  <si>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</si>
  <si>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</si>
  <si>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</si>
  <si>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</si>
  <si>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</si>
  <si>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</si>
  <si>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</si>
  <si>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</si>
  <si>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</si>
  <si>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</si>
  <si>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</si>
  <si>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</si>
  <si>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</si>
  <si>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</si>
  <si>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</si>
  <si>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</si>
  <si>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</si>
  <si>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</si>
  <si>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</si>
  <si>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</si>
  <si>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</si>
  <si>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</si>
  <si>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</si>
  <si>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</si>
  <si>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</si>
  <si>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</si>
  <si>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</si>
  <si>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</si>
  <si>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</si>
  <si>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</si>
  <si>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</si>
  <si>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</si>
  <si>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</si>
  <si>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</si>
  <si>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</si>
  <si>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</si>
  <si>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</si>
  <si>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</si>
  <si>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</si>
  <si>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</si>
  <si>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</si>
  <si>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</si>
  <si>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</si>
  <si>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</si>
  <si>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</si>
  <si>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</si>
  <si>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</si>
  <si>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</si>
  <si>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</si>
  <si>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</si>
  <si>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</si>
  <si>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</si>
  <si>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</si>
  <si>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</si>
  <si>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</si>
  <si>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</si>
  <si>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</si>
  <si>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</si>
  <si>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</si>
  <si>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</si>
  <si>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</si>
  <si>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</si>
  <si>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</si>
  <si>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</si>
  <si>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</si>
  <si>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</si>
  <si>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</si>
  <si>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</si>
  <si>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</si>
  <si>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</si>
  <si>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</si>
  <si>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</si>
  <si>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</si>
  <si>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</si>
  <si>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</si>
  <si>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</si>
  <si>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</si>
  <si>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</si>
  <si>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</si>
  <si>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</si>
  <si>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</si>
  <si>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</si>
  <si>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</si>
  <si>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</si>
  <si>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</si>
  <si>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</si>
  <si>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</si>
  <si>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</si>
  <si>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</si>
  <si>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</si>
  <si>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</si>
  <si>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</si>
  <si>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</si>
  <si>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</si>
  <si>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</si>
  <si>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</si>
  <si>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</si>
  <si>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</si>
  <si>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</si>
  <si>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</si>
  <si>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</si>
  <si>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</si>
  <si>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</si>
  <si>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</si>
  <si>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</si>
  <si>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</si>
  <si>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</si>
  <si>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</si>
  <si>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</si>
  <si>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</si>
  <si>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</si>
  <si>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</si>
  <si>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</si>
  <si>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</si>
  <si>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</si>
  <si>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</si>
  <si>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</si>
  <si>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</si>
  <si>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</si>
  <si>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</si>
  <si>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</si>
  <si>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</si>
  <si>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</si>
  <si>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</si>
  <si>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</si>
  <si>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</si>
  <si>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</si>
  <si>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</si>
  <si>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</si>
  <si>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</si>
  <si>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</si>
  <si>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</si>
  <si>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</si>
  <si>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</si>
  <si>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</si>
  <si>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</si>
  <si>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</si>
  <si>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</si>
  <si>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</si>
  <si>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</si>
  <si>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</si>
  <si>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</si>
  <si>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</si>
  <si>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</si>
  <si>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</si>
  <si>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</si>
  <si>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</si>
  <si>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</si>
  <si>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</si>
  <si>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</si>
  <si>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</si>
  <si>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</si>
  <si>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</si>
  <si>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</si>
  <si>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</si>
  <si>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</si>
  <si>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</si>
  <si>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</si>
  <si>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</si>
  <si>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</si>
  <si>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</si>
  <si>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</si>
  <si>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</si>
  <si>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</si>
  <si>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</si>
  <si>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</si>
  <si>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</si>
  <si>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</si>
  <si>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</si>
  <si>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</si>
  <si>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</si>
  <si>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</si>
  <si>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</si>
  <si>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</si>
  <si>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</si>
  <si>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</si>
  <si>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</si>
  <si>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</si>
  <si>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</si>
  <si>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</si>
  <si>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</si>
  <si>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</si>
  <si>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</si>
  <si>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</si>
  <si>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</si>
  <si>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</si>
  <si>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</si>
  <si>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</si>
  <si>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</si>
  <si>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</si>
  <si>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</si>
  <si>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</si>
  <si>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</si>
  <si>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</si>
  <si>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</si>
  <si>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</si>
  <si>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</si>
  <si>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</si>
  <si>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</si>
  <si>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</si>
  <si>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</si>
  <si>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</si>
  <si>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</si>
  <si>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</si>
  <si>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</si>
  <si>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</si>
  <si>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</si>
  <si>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</si>
  <si>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</si>
  <si>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</si>
  <si>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</si>
  <si>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</si>
  <si>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</si>
  <si>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</si>
  <si>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</si>
  <si>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</si>
  <si>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</si>
  <si>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</si>
  <si>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</si>
  <si>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</si>
  <si>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</si>
  <si>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</si>
  <si>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</si>
  <si>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</si>
  <si>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</si>
  <si>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</si>
  <si>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</si>
  <si>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</si>
  <si>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</si>
  <si>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</si>
  <si>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</si>
  <si>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</si>
  <si>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</si>
  <si>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</si>
  <si>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</si>
  <si>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</si>
  <si>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</si>
  <si>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</si>
  <si>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</si>
  <si>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</si>
  <si>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</si>
  <si>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</si>
  <si>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</si>
  <si>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</si>
  <si>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</si>
  <si>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</si>
  <si>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</si>
  <si>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</si>
  <si>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</si>
  <si>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</si>
  <si>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</si>
  <si>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</si>
  <si>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</si>
  <si>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</si>
  <si>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</si>
  <si>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</si>
  <si>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</si>
  <si>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</si>
  <si>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</si>
  <si>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</si>
  <si>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</si>
  <si>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</si>
  <si>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</si>
  <si>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</si>
  <si>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</si>
  <si>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</si>
  <si>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</si>
  <si>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</si>
  <si>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</si>
  <si>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</si>
  <si>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</si>
  <si>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</si>
  <si>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</si>
  <si>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</si>
  <si>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</si>
  <si>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</si>
  <si>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</si>
  <si>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</si>
  <si>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</si>
  <si>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</si>
  <si>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</si>
  <si>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</si>
  <si>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</si>
  <si>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</si>
  <si>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</si>
  <si>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</si>
  <si>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</si>
  <si>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</si>
  <si>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</si>
  <si>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</si>
  <si>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</si>
  <si>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</si>
  <si>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</si>
  <si>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</si>
  <si>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</si>
  <si>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</si>
  <si>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</si>
  <si>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</si>
  <si>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</si>
  <si>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</si>
  <si>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</si>
  <si>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</si>
  <si>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</si>
  <si>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</si>
  <si>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</si>
  <si>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</si>
  <si>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</si>
  <si>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</si>
  <si>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</si>
  <si>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</si>
  <si>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</si>
  <si>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</si>
  <si>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</si>
  <si>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</si>
  <si>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</si>
  <si>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</si>
  <si>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</si>
  <si>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</si>
  <si>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</si>
  <si>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</si>
  <si>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</si>
  <si>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</si>
  <si>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</si>
  <si>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</si>
  <si>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</si>
  <si>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</si>
  <si>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</si>
  <si>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</si>
  <si>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</si>
  <si>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</si>
  <si>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</si>
  <si>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</si>
  <si>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</si>
  <si>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</si>
  <si>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</si>
  <si>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</si>
  <si>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</si>
  <si>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</si>
  <si>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</si>
  <si>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</si>
  <si>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</si>
  <si>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</si>
  <si>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</si>
  <si>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</si>
  <si>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</si>
  <si>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</si>
  <si>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</si>
  <si>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</si>
  <si>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</si>
  <si>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</si>
  <si>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</si>
  <si>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</si>
  <si>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</si>
  <si>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</si>
  <si>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</si>
  <si>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</si>
  <si>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</si>
  <si>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</si>
  <si>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</si>
  <si>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</si>
  <si>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</si>
  <si>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</si>
  <si>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</si>
  <si>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</si>
  <si>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</si>
  <si>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</si>
  <si>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</si>
  <si>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</si>
  <si>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</si>
  <si>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</si>
  <si>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</si>
  <si>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</si>
  <si>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</si>
  <si>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</si>
  <si>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</si>
  <si>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</si>
  <si>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</si>
  <si>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</si>
  <si>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</si>
  <si>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</si>
  <si>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</si>
  <si>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</si>
  <si>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</si>
  <si>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</si>
  <si>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</si>
  <si>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</si>
  <si>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</si>
  <si>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</si>
  <si>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</si>
  <si>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</si>
  <si>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</si>
  <si>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</si>
  <si>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</si>
  <si>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</si>
  <si>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</si>
  <si>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</si>
  <si>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</si>
  <si>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</si>
  <si>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</si>
  <si>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</si>
  <si>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</si>
  <si>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</si>
  <si>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</si>
  <si>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</si>
  <si>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</si>
  <si>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</si>
  <si>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</si>
  <si>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</si>
  <si>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</si>
  <si>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</si>
  <si>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</si>
  <si>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</si>
  <si>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</si>
  <si>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</si>
  <si>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</si>
  <si>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</si>
  <si>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</si>
  <si>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</si>
  <si>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</si>
  <si>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</si>
  <si>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</si>
  <si>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</si>
  <si>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</si>
  <si>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</si>
  <si>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</si>
  <si>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</si>
  <si>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</si>
  <si>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</si>
  <si>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</si>
  <si>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</si>
  <si>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</si>
  <si>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</si>
  <si>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</si>
  <si>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</si>
  <si>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</si>
  <si>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</si>
  <si>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</si>
  <si>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</si>
  <si>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</si>
  <si>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</si>
  <si>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</si>
  <si>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</si>
  <si>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</si>
  <si>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</si>
  <si>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</si>
  <si>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</si>
  <si>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</si>
  <si>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</si>
  <si>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</si>
  <si>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</si>
  <si>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</si>
  <si>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</si>
  <si>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</si>
  <si>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</si>
  <si>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</si>
  <si>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</si>
  <si>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</si>
  <si>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</si>
  <si>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</si>
  <si>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</si>
  <si>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</si>
  <si>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</si>
  <si>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</si>
  <si>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</si>
  <si>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</si>
  <si>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</si>
  <si>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</si>
  <si>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</si>
  <si>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</si>
  <si>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</si>
  <si>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</si>
  <si>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</si>
  <si>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</si>
  <si>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</si>
  <si>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</si>
  <si>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</si>
  <si>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</si>
  <si>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</si>
  <si>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</si>
  <si>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</si>
  <si>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</si>
  <si>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</si>
  <si>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</si>
  <si>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</si>
  <si>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</si>
  <si>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</si>
  <si>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</si>
  <si>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</si>
  <si>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</si>
  <si>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</si>
  <si>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</si>
  <si>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</si>
  <si>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</si>
  <si>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</si>
  <si>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</si>
  <si>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</si>
  <si>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</si>
  <si>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</si>
  <si>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</si>
  <si>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</si>
  <si>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</si>
  <si>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</si>
  <si>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</si>
  <si>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</si>
  <si>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</si>
  <si>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</si>
  <si>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</si>
  <si>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</si>
  <si>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</si>
  <si>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</si>
  <si>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</si>
  <si>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</si>
  <si>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</si>
  <si>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</si>
  <si>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</si>
  <si>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</si>
  <si>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</si>
  <si>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</si>
  <si>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</si>
  <si>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</si>
  <si>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</si>
  <si>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</si>
  <si>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</si>
  <si>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</si>
  <si>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</si>
  <si>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</si>
  <si>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</si>
  <si>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</si>
  <si>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</si>
  <si>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</si>
  <si>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</si>
  <si>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</si>
  <si>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</si>
  <si>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</si>
  <si>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</si>
  <si>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</si>
  <si>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</si>
  <si>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</si>
  <si>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</si>
  <si>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</si>
  <si>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</si>
  <si>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</si>
  <si>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</si>
  <si>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</si>
  <si>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</si>
  <si>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</si>
  <si>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</si>
  <si>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</si>
  <si>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</si>
  <si>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</si>
  <si>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</si>
  <si>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</si>
  <si>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</si>
  <si>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</si>
  <si>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</si>
  <si>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</si>
  <si>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</si>
  <si>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</si>
  <si>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</si>
  <si>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</si>
  <si>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</si>
  <si>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</si>
  <si>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</si>
  <si>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</si>
  <si>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</si>
  <si>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</si>
  <si>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</si>
  <si>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</si>
  <si>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</si>
  <si>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</si>
  <si>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</si>
  <si>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</si>
  <si>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</si>
  <si>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</si>
  <si>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</si>
  <si>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</si>
  <si>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</si>
  <si>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</si>
  <si>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</si>
  <si>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</si>
  <si>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</si>
  <si>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</si>
  <si>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</si>
  <si>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</si>
  <si>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</si>
  <si>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</si>
  <si>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</si>
  <si>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</si>
  <si>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</si>
  <si>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</si>
  <si>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</si>
  <si>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</si>
  <si>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</si>
  <si>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</si>
  <si>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</si>
  <si>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</si>
  <si>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</si>
  <si>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</si>
  <si>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</si>
  <si>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</si>
  <si>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</si>
  <si>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</si>
  <si>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</si>
  <si>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</si>
  <si>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</si>
  <si>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</si>
  <si>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</si>
  <si>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</si>
  <si>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</si>
  <si>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</si>
  <si>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</si>
  <si>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</si>
  <si>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</si>
  <si>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</si>
  <si>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</si>
  <si>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</si>
  <si>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</si>
  <si>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</si>
  <si>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</si>
  <si>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</si>
  <si>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</si>
  <si>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</si>
  <si>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</si>
  <si>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</si>
  <si>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</si>
  <si>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</si>
  <si>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</si>
  <si>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</si>
  <si>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</si>
  <si>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</si>
  <si>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</si>
  <si>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</si>
  <si>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</si>
  <si>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</si>
  <si>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</si>
  <si>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</si>
  <si>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</si>
  <si>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</si>
  <si>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</si>
  <si>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</si>
  <si>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</si>
  <si>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</si>
  <si>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</si>
  <si>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</si>
  <si>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</si>
  <si>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</si>
  <si>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</si>
  <si>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</si>
  <si>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</si>
  <si>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</si>
  <si>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</si>
  <si>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</si>
  <si>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</si>
  <si>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</si>
  <si>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</si>
  <si>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</si>
  <si>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</si>
  <si>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</si>
  <si>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</si>
  <si>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</si>
  <si>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</si>
  <si>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</si>
  <si>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</si>
  <si>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</si>
  <si>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</si>
  <si>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</si>
  <si>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</si>
  <si>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</si>
  <si>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</si>
  <si>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</si>
  <si>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</si>
  <si>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</si>
  <si>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</si>
  <si>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</si>
  <si>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</si>
  <si>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</si>
  <si>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</si>
  <si>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</si>
  <si>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</si>
  <si>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</si>
  <si>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</si>
  <si>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</si>
  <si>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</si>
  <si>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</si>
  <si>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</si>
  <si>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</si>
  <si>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</si>
  <si>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</si>
  <si>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</si>
  <si>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</si>
  <si>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</si>
  <si>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</si>
  <si>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</si>
  <si>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</si>
  <si>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</si>
  <si>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</si>
  <si>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</si>
  <si>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</si>
  <si>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</si>
  <si>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</si>
  <si>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</si>
  <si>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</si>
  <si>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</si>
  <si>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</si>
  <si>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</si>
  <si>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</si>
  <si>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</si>
  <si>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</si>
  <si>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</si>
  <si>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</si>
  <si>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</si>
  <si>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</si>
  <si>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</si>
  <si>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</si>
  <si>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</si>
  <si>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</si>
  <si>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</si>
  <si>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</si>
  <si>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</si>
  <si>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</si>
  <si>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</si>
  <si>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</si>
  <si>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</si>
  <si>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</si>
  <si>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</si>
  <si>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</si>
  <si>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</si>
  <si>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</si>
  <si>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</si>
  <si>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</si>
  <si>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</si>
  <si>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</si>
  <si>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</si>
  <si>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</si>
  <si>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</si>
  <si>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</si>
  <si>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</si>
  <si>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</si>
  <si>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</si>
  <si>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</si>
  <si>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</si>
  <si>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</si>
  <si>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</si>
  <si>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</si>
  <si>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</si>
  <si>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</si>
  <si>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</si>
  <si>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</si>
  <si>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</si>
  <si>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</si>
  <si>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</si>
  <si>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</si>
  <si>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</si>
  <si>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</si>
  <si>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</si>
  <si>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</si>
  <si>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</si>
  <si>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</si>
  <si>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</si>
  <si>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</si>
  <si>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</si>
  <si>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</si>
  <si>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</si>
  <si>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</si>
  <si>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</si>
  <si>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</si>
  <si>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</si>
  <si>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</si>
  <si>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</si>
  <si>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</si>
  <si>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</si>
  <si>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</si>
  <si>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</si>
  <si>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</si>
  <si>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</si>
  <si>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</si>
  <si>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</si>
  <si>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</si>
  <si>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</si>
  <si>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</si>
  <si>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</si>
  <si>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</si>
  <si>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</si>
  <si>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</si>
  <si>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</si>
  <si>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</si>
  <si>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</si>
  <si>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</si>
  <si>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</si>
  <si>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</si>
  <si>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</si>
  <si>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</si>
  <si>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</si>
  <si>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</si>
  <si>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</si>
  <si>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</si>
  <si>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</si>
  <si>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</si>
  <si>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</si>
  <si>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</si>
  <si>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</si>
  <si>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</si>
  <si>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</si>
  <si>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</si>
  <si>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</si>
  <si>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</si>
  <si>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</si>
  <si>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</si>
  <si>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</si>
  <si>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</si>
  <si>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</si>
  <si>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</si>
  <si>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</si>
  <si>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</si>
  <si>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</si>
  <si>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</si>
  <si>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</si>
  <si>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</si>
  <si>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</si>
  <si>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</si>
  <si>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</si>
  <si>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</si>
  <si>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</si>
  <si>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</si>
  <si>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</si>
  <si>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</si>
  <si>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</si>
  <si>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</si>
  <si>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</si>
  <si>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</si>
  <si>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</si>
  <si>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</si>
  <si>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</si>
  <si>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</si>
  <si>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</si>
  <si>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</si>
  <si>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</si>
  <si>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</si>
  <si>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</si>
  <si>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</si>
  <si>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</si>
  <si>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</si>
  <si>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</si>
  <si>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</si>
  <si>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</si>
  <si>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</si>
  <si>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</si>
  <si>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</si>
  <si>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</si>
  <si>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</si>
  <si>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</si>
  <si>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</si>
  <si>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</si>
  <si>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</si>
  <si>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</si>
  <si>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</si>
  <si>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</si>
  <si>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</si>
  <si>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</si>
  <si>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</si>
  <si>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</si>
  <si>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</si>
  <si>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</si>
  <si>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</si>
  <si>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</si>
  <si>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</si>
  <si>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</si>
  <si>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</si>
  <si>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</si>
  <si>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</si>
  <si>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</si>
  <si>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</si>
  <si>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</si>
  <si>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</si>
  <si>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</si>
  <si>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</si>
  <si>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</si>
  <si>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</si>
  <si>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</si>
  <si>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</si>
  <si>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</si>
  <si>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</si>
  <si>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</si>
  <si>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</si>
  <si>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</si>
  <si>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</si>
  <si>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</si>
  <si>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</si>
  <si>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</si>
  <si>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</si>
  <si>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</si>
  <si>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</si>
  <si>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</si>
  <si>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</si>
  <si>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</si>
  <si>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</si>
  <si>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</si>
  <si>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</si>
  <si>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</si>
  <si>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</si>
  <si>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</si>
  <si>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</si>
  <si>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</si>
  <si>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</si>
  <si>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</si>
  <si>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</si>
  <si>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</si>
  <si>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</si>
  <si>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</si>
  <si>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</si>
  <si>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</si>
  <si>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</si>
  <si>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</si>
  <si>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</si>
  <si>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</si>
  <si>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</si>
  <si>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</si>
  <si>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</si>
  <si>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</si>
  <si>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</si>
  <si>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</si>
  <si>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</si>
  <si>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</si>
  <si>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</si>
  <si>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</si>
  <si>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</si>
  <si>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</si>
  <si>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</si>
  <si>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</si>
  <si>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</si>
  <si>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</si>
  <si>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</si>
  <si>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</si>
  <si>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</si>
  <si>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</si>
  <si>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</si>
  <si>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</si>
  <si>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</si>
  <si>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</si>
  <si>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</si>
  <si>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</si>
  <si>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</si>
  <si>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</si>
  <si>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</si>
  <si>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</si>
  <si>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</si>
  <si>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</si>
  <si>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</si>
  <si>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</si>
  <si>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</si>
  <si>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</si>
  <si>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</si>
  <si>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</si>
  <si>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</si>
  <si>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</si>
  <si>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</si>
  <si>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</si>
  <si>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</si>
  <si>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</si>
  <si>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</si>
  <si>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</si>
  <si>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</si>
  <si>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</si>
  <si>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</si>
  <si>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</si>
  <si>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</si>
  <si>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</si>
  <si>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</si>
  <si>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</si>
  <si>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</si>
  <si>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</si>
  <si>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</si>
  <si>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</si>
  <si>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</si>
  <si>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</si>
  <si>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</si>
  <si>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</si>
  <si>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</si>
  <si>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</si>
  <si>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</si>
  <si>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</si>
  <si>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</si>
  <si>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</si>
  <si>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</si>
  <si>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</si>
  <si>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</si>
  <si>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</si>
  <si>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</si>
  <si>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</si>
  <si>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</si>
  <si>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</si>
  <si>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</si>
  <si>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</si>
  <si>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</si>
  <si>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</si>
  <si>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</si>
  <si>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</si>
  <si>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</si>
  <si>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</si>
  <si>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</si>
  <si>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</si>
  <si>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</si>
  <si>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</si>
  <si>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</si>
  <si>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</si>
  <si>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</si>
  <si>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</si>
  <si>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</si>
  <si>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</si>
  <si>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</si>
  <si>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</si>
  <si>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</si>
  <si>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</si>
  <si>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</si>
  <si>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</si>
  <si>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</si>
  <si>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</si>
  <si>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</si>
  <si>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</si>
  <si>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</si>
  <si>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</si>
  <si>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</si>
  <si>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</si>
  <si>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</si>
  <si>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</si>
  <si>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</si>
  <si>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</si>
  <si>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</si>
  <si>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</si>
  <si>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</si>
  <si>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</si>
  <si>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</si>
  <si>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</si>
  <si>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</si>
  <si>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</si>
  <si>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</si>
  <si>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</si>
  <si>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</si>
  <si>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</si>
  <si>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</si>
  <si>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</si>
  <si>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</si>
  <si>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</si>
  <si>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</si>
  <si>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</si>
  <si>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</si>
  <si>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</si>
  <si>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</si>
  <si>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</si>
  <si>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</si>
  <si>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</si>
  <si>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</si>
  <si>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</si>
  <si>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</si>
  <si>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</si>
  <si>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</si>
  <si>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</si>
  <si>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</si>
  <si>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</si>
  <si>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</si>
  <si>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</si>
  <si>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</si>
  <si>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</si>
  <si>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</si>
  <si>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</si>
  <si>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</si>
  <si>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</si>
  <si>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</si>
  <si>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</si>
  <si>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</si>
  <si>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</si>
  <si>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</si>
  <si>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</si>
  <si>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</si>
  <si>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</si>
  <si>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</si>
  <si>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</si>
  <si>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</si>
  <si>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</si>
  <si>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</si>
  <si>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</si>
  <si>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</si>
  <si>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</si>
  <si>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</si>
  <si>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</si>
  <si>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</si>
  <si>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</si>
  <si>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</si>
  <si>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</si>
  <si>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</si>
  <si>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</si>
  <si>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</si>
  <si>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</si>
  <si>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</si>
  <si>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</si>
  <si>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</si>
  <si>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</si>
  <si>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</si>
  <si>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</si>
  <si>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</si>
  <si>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</si>
  <si>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</si>
  <si>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</si>
  <si>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</si>
  <si>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</si>
  <si>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</si>
  <si>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</si>
  <si>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</si>
  <si>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</si>
  <si>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</si>
  <si>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</si>
  <si>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</si>
  <si>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</si>
  <si>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</si>
  <si>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</si>
  <si>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</si>
  <si>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</si>
  <si>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</si>
  <si>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</si>
  <si>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</si>
  <si>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</si>
  <si>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</si>
  <si>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</si>
  <si>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</si>
  <si>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</si>
  <si>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</si>
  <si>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</si>
  <si>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</si>
  <si>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</si>
  <si>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</si>
  <si>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</si>
  <si>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</si>
  <si>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</si>
  <si>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</si>
  <si>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</si>
  <si>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</si>
  <si>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</si>
  <si>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</si>
  <si>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</si>
  <si>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</si>
  <si>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</si>
  <si>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</si>
  <si>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</si>
  <si>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</si>
  <si>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</si>
  <si>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</si>
  <si>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</si>
  <si>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</si>
  <si>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</si>
  <si>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</si>
  <si>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</si>
  <si>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</si>
  <si>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</si>
  <si>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</si>
  <si>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</si>
  <si>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</si>
  <si>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</si>
  <si>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</si>
  <si>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</si>
  <si>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</si>
  <si>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</si>
  <si>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</si>
  <si>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</si>
  <si>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</si>
  <si>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</si>
  <si>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</si>
  <si>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</si>
  <si>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</si>
  <si>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</si>
  <si>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</si>
  <si>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</si>
  <si>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</si>
  <si>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</si>
  <si>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</si>
  <si>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</si>
  <si>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</si>
  <si>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</si>
  <si>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</si>
  <si>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</si>
  <si>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</si>
  <si>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</si>
  <si>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</si>
  <si>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</si>
  <si>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</si>
  <si>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</si>
  <si>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</si>
  <si>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</si>
  <si>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</si>
  <si>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</si>
  <si>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</si>
  <si>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</si>
  <si>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</si>
  <si>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</si>
  <si>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</si>
  <si>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</si>
  <si>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</si>
  <si>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</si>
  <si>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</si>
  <si>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</si>
  <si>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</si>
  <si>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</si>
  <si>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</si>
  <si>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</si>
  <si>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</si>
  <si>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</si>
  <si>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</si>
  <si>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</si>
  <si>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</si>
  <si>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</si>
  <si>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</si>
  <si>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</si>
  <si>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</si>
  <si>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</si>
  <si>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</si>
  <si>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</si>
  <si>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</si>
  <si>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</si>
  <si>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</si>
  <si>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</si>
  <si>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</si>
  <si>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</si>
  <si>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</si>
  <si>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</si>
  <si>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</si>
  <si>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</si>
  <si>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</si>
  <si>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</si>
  <si>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</si>
  <si>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</si>
  <si>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</si>
  <si>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</si>
  <si>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</si>
  <si>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</si>
  <si>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</si>
  <si>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</si>
  <si>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</si>
  <si>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</si>
  <si>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</si>
  <si>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</si>
  <si>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</si>
  <si>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</si>
  <si>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</si>
  <si>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</si>
  <si>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</si>
  <si>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</si>
  <si>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</si>
  <si>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</si>
  <si>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</si>
  <si>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</si>
  <si>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</si>
  <si>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</si>
  <si>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</si>
  <si>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</si>
  <si>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</si>
  <si>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</si>
  <si>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</si>
  <si>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</si>
  <si>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</si>
  <si>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</si>
  <si>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</si>
  <si>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</si>
  <si>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</si>
  <si>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</si>
  <si>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</si>
  <si>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</si>
  <si>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</si>
  <si>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</si>
  <si>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</si>
  <si>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</si>
  <si>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</si>
  <si>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</si>
  <si>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</si>
  <si>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</si>
  <si>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</si>
  <si>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</si>
  <si>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</si>
  <si>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</si>
  <si>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</si>
  <si>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</si>
  <si>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</si>
  <si>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</si>
  <si>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</si>
  <si>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</si>
  <si>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</si>
  <si>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</si>
  <si>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</si>
  <si>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</si>
  <si>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</si>
  <si>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</si>
  <si>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</si>
  <si>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</si>
  <si>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</si>
  <si>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</si>
  <si>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</si>
  <si>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</si>
  <si>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</si>
  <si>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</si>
  <si>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</si>
  <si>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</si>
  <si>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</si>
  <si>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</si>
  <si>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</si>
  <si>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</si>
  <si>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</si>
  <si>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</si>
  <si>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</si>
  <si>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</si>
  <si>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</si>
  <si>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</si>
  <si>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</si>
  <si>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</si>
  <si>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</si>
  <si>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</si>
  <si>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</si>
  <si>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</si>
  <si>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</si>
  <si>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</si>
  <si>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</si>
  <si>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</si>
  <si>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</si>
  <si>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</si>
  <si>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</si>
  <si>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</si>
  <si>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</si>
  <si>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</si>
  <si>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</si>
  <si>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</si>
  <si>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</si>
  <si>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</si>
  <si>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</si>
  <si>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</si>
  <si>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</si>
  <si>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</si>
  <si>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</si>
  <si>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</si>
  <si>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</si>
  <si>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</si>
  <si>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</si>
  <si>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</si>
  <si>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</si>
  <si>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</si>
  <si>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</si>
  <si>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</si>
  <si>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</si>
  <si>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</si>
  <si>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</si>
  <si>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</si>
  <si>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</si>
  <si>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</si>
  <si>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</si>
  <si>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</si>
  <si>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</si>
  <si>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</si>
  <si>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</si>
  <si>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</si>
  <si>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</si>
  <si>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</si>
  <si>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</si>
  <si>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</si>
  <si>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</si>
  <si>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</si>
  <si>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</si>
  <si>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</si>
  <si>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</si>
  <si>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</si>
  <si>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</si>
  <si>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</si>
  <si>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</si>
  <si>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</si>
  <si>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</si>
  <si>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</si>
  <si>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</si>
  <si>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</si>
  <si>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</si>
  <si>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</si>
  <si>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</si>
  <si>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</si>
  <si>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</si>
  <si>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</si>
  <si>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</si>
  <si>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</si>
  <si>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</si>
  <si>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</si>
  <si>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</si>
  <si>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</si>
  <si>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</si>
  <si>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</si>
  <si>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</si>
  <si>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</si>
  <si>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</si>
  <si>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</si>
  <si>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</si>
  <si>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</si>
  <si>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</si>
  <si>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</si>
  <si>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</si>
  <si>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</si>
  <si>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</si>
  <si>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</si>
  <si>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</si>
  <si>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</si>
  <si>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</si>
  <si>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</si>
  <si>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</si>
  <si>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</si>
  <si>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</si>
  <si>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</si>
  <si>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</si>
  <si>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</si>
  <si>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</si>
  <si>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</si>
  <si>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</si>
  <si>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</si>
  <si>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</si>
  <si>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</si>
  <si>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</si>
  <si>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</si>
  <si>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</si>
  <si>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</si>
  <si>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</si>
  <si>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</si>
  <si>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</si>
  <si>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</si>
  <si>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</si>
  <si>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</si>
  <si>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</si>
  <si>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</si>
  <si>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</si>
  <si>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</si>
  <si>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</si>
  <si>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</si>
  <si>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</si>
  <si>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</si>
  <si>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</si>
  <si>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</si>
  <si>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</si>
  <si>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</si>
  <si>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</si>
  <si>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</si>
  <si>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</si>
  <si>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</si>
  <si>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</si>
  <si>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</si>
  <si>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</si>
  <si>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</si>
  <si>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</si>
  <si>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</si>
  <si>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</si>
  <si>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</si>
  <si>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</si>
  <si>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</si>
  <si>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</si>
  <si>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</si>
  <si>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</si>
  <si>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</si>
  <si>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</si>
  <si>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</si>
  <si>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</si>
  <si>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</si>
  <si>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</si>
  <si>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</si>
  <si>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</si>
  <si>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</si>
  <si>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</si>
  <si>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</si>
  <si>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</si>
  <si>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</si>
  <si>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</si>
  <si>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</si>
  <si>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</si>
  <si>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</si>
  <si>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</si>
  <si>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</si>
  <si>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</si>
  <si>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</si>
  <si>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</si>
  <si>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</si>
  <si>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</si>
  <si>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</si>
  <si>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</si>
  <si>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</si>
  <si>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</si>
  <si>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</si>
  <si>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</si>
  <si>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</si>
  <si>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</si>
  <si>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</si>
  <si>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</si>
  <si>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</si>
  <si>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</si>
  <si>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</si>
  <si>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</si>
  <si>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</si>
  <si>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</si>
  <si>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</si>
  <si>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</si>
  <si>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</si>
  <si>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</si>
  <si>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</si>
  <si>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</si>
  <si>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</si>
  <si>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</si>
  <si>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</si>
  <si>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</si>
  <si>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</si>
  <si>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</si>
  <si>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</si>
  <si>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</si>
  <si>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</si>
  <si>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</si>
  <si>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</si>
  <si>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</si>
  <si>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</si>
  <si>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</si>
  <si>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</si>
  <si>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</si>
  <si>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</si>
  <si>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</si>
  <si>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</si>
  <si>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</si>
  <si>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</si>
  <si>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</si>
  <si>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</si>
  <si>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</si>
  <si>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</si>
  <si>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</si>
  <si>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</si>
  <si>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</si>
  <si>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</si>
  <si>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</si>
  <si>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</si>
  <si>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</si>
  <si>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</si>
  <si>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</si>
  <si>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</si>
  <si>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</si>
  <si>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</si>
  <si>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</si>
  <si>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</si>
  <si>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</si>
  <si>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</si>
  <si>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</si>
  <si>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</si>
  <si>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</si>
  <si>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</si>
  <si>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</si>
  <si>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</si>
  <si>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</si>
  <si>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</si>
  <si>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</si>
  <si>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</si>
  <si>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</si>
  <si>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</si>
  <si>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</si>
  <si>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</si>
  <si>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</si>
  <si>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</si>
  <si>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</si>
  <si>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</si>
  <si>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</si>
  <si>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</si>
  <si>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</si>
  <si>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</si>
  <si>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</si>
  <si>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</si>
  <si>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</si>
  <si>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</si>
  <si>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</si>
  <si>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</si>
  <si>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</si>
  <si>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</si>
  <si>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</si>
  <si>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</si>
  <si>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</si>
  <si>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</si>
  <si>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</si>
  <si>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</si>
  <si>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</si>
  <si>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</si>
  <si>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</si>
  <si>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</si>
  <si>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</si>
  <si>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</si>
  <si>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</si>
  <si>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</si>
  <si>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</si>
  <si>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</si>
  <si>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</si>
  <si>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</si>
  <si>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</si>
  <si>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</si>
  <si>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</si>
  <si>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</si>
  <si>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</si>
  <si>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</si>
  <si>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</si>
  <si>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</si>
  <si>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</si>
  <si>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</si>
  <si>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</si>
  <si>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</si>
  <si>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</si>
  <si>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</si>
  <si>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</si>
  <si>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</si>
  <si>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</si>
  <si>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</si>
  <si>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</si>
  <si>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</si>
  <si>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</si>
  <si>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</si>
  <si>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</si>
  <si>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</si>
  <si>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</si>
  <si>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</si>
  <si>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</si>
  <si>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</si>
  <si>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</si>
  <si>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</si>
  <si>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</si>
  <si>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</si>
  <si>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</si>
  <si>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</si>
  <si>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</si>
  <si>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</si>
  <si>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</si>
  <si>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</si>
  <si>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</si>
  <si>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</si>
  <si>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</si>
  <si>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</si>
  <si>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</si>
  <si>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</si>
  <si>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</si>
  <si>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</si>
  <si>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</si>
  <si>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</si>
  <si>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</si>
  <si>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</si>
  <si>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</si>
  <si>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</si>
  <si>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</si>
  <si>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</si>
  <si>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</si>
  <si>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</si>
  <si>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</si>
  <si>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</si>
  <si>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</si>
  <si>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</si>
  <si>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</si>
  <si>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</si>
  <si>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</si>
  <si>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</si>
  <si>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</si>
  <si>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</si>
  <si>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</si>
  <si>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</si>
  <si>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</si>
  <si>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</si>
  <si>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</si>
  <si>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</si>
  <si>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</si>
  <si>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</si>
  <si>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</si>
  <si>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</si>
  <si>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</si>
  <si>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</si>
  <si>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</si>
  <si>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</si>
  <si>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</si>
  <si>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</si>
  <si>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</si>
  <si>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</si>
  <si>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</si>
  <si>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</si>
  <si>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</si>
  <si>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</si>
  <si>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</si>
  <si>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</si>
  <si>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</si>
  <si>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</si>
  <si>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</si>
  <si>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</si>
  <si>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</si>
  <si>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</si>
  <si>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</si>
  <si>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</si>
  <si>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</si>
  <si>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</si>
  <si>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</si>
  <si>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</si>
  <si>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</si>
  <si>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</si>
  <si>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</si>
  <si>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</si>
  <si>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</si>
  <si>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</si>
  <si>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</si>
  <si>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</si>
  <si>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</si>
  <si>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</si>
  <si>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</si>
  <si>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</si>
  <si>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</si>
  <si>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</si>
  <si>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</si>
  <si>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</si>
  <si>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</si>
  <si>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</si>
  <si>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</si>
  <si>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</si>
  <si>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</si>
  <si>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</si>
  <si>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</si>
  <si>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</si>
  <si>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</si>
  <si>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</si>
  <si>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</si>
  <si>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</si>
  <si>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</si>
  <si>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</si>
  <si>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</si>
  <si>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</si>
  <si>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</si>
  <si>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</si>
  <si>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</si>
  <si>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</si>
  <si>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</si>
  <si>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</si>
  <si>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</si>
  <si>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</si>
  <si>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</si>
  <si>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</si>
  <si>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</si>
  <si>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</si>
  <si>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</si>
  <si>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</si>
  <si>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</si>
  <si>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</si>
  <si>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</si>
  <si>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</si>
  <si>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</si>
  <si>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</si>
  <si>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</si>
  <si>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</si>
  <si>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</si>
  <si>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</si>
  <si>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</si>
  <si>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</si>
  <si>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</si>
  <si>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</si>
  <si>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</si>
  <si>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</si>
  <si>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</si>
  <si>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</si>
  <si>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</si>
  <si>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</si>
  <si>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</si>
  <si>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</si>
  <si>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</si>
  <si>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</si>
  <si>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</si>
  <si>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</si>
  <si>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</si>
  <si>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</si>
  <si>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</si>
  <si>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</si>
  <si>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</si>
  <si>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</si>
  <si>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</si>
  <si>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</si>
  <si>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</si>
  <si>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</si>
  <si>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</si>
  <si>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</si>
  <si>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</si>
  <si>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</si>
  <si>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</si>
  <si>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</si>
  <si>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</si>
  <si>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</si>
  <si>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</si>
  <si>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</si>
  <si>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</si>
  <si>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</si>
  <si>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</si>
  <si>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</si>
  <si>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</si>
  <si>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</si>
  <si>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</si>
  <si>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</si>
  <si>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</si>
  <si>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</si>
  <si>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</si>
  <si>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</si>
  <si>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</si>
  <si>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</si>
  <si>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</si>
  <si>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</si>
  <si>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</si>
  <si>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</si>
  <si>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</si>
  <si>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</si>
  <si>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</si>
  <si>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</si>
  <si>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</si>
  <si>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</si>
  <si>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</si>
  <si>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</si>
  <si>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</si>
  <si>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</si>
  <si>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</si>
  <si>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</si>
  <si>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</si>
  <si>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</si>
  <si>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</si>
  <si>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</si>
  <si>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</si>
  <si>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</si>
  <si>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</si>
  <si>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</si>
  <si>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</si>
  <si>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</si>
  <si>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</si>
  <si>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</si>
  <si>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</si>
  <si>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</si>
  <si>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</si>
  <si>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</si>
  <si>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</si>
  <si>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</si>
  <si>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</si>
  <si>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</si>
  <si>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</si>
  <si>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</si>
  <si>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</si>
  <si>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</si>
  <si>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</si>
  <si>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</si>
  <si>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</si>
  <si>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</si>
  <si>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</si>
  <si>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</si>
  <si>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</si>
  <si>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</si>
  <si>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</si>
  <si>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</si>
  <si>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</si>
  <si>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</si>
  <si>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</si>
  <si>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</si>
  <si>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</si>
  <si>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</si>
  <si>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</si>
  <si>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</si>
  <si>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</si>
  <si>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</si>
  <si>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</si>
  <si>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</si>
  <si>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</si>
  <si>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</si>
  <si>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</si>
  <si>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</si>
  <si>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</si>
  <si>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</si>
  <si>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</si>
  <si>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</si>
  <si>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</si>
  <si>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</si>
  <si>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</si>
  <si>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</si>
  <si>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</si>
  <si>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</si>
  <si>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</si>
  <si>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</si>
  <si>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</si>
  <si>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</si>
  <si>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</si>
  <si>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</si>
  <si>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</si>
  <si>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</si>
  <si>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</si>
  <si>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</si>
  <si>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</si>
  <si>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</si>
  <si>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</si>
  <si>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</si>
  <si>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</si>
  <si>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</si>
  <si>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</si>
  <si>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</si>
  <si>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</si>
  <si>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</si>
  <si>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</si>
  <si>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</si>
  <si>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</si>
  <si>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</si>
  <si>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</si>
  <si>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</si>
  <si>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</si>
  <si>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</si>
  <si>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</si>
  <si>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</si>
  <si>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</si>
  <si>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</si>
  <si>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</si>
  <si>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</si>
  <si>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</si>
  <si>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</si>
  <si>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</si>
  <si>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</si>
  <si>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</si>
  <si>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</si>
  <si>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</si>
  <si>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</si>
  <si>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</si>
  <si>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</si>
  <si>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</si>
  <si>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</si>
  <si>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</si>
  <si>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</si>
  <si>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</si>
  <si>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</si>
  <si>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</si>
  <si>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</si>
  <si>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</si>
  <si>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</si>
  <si>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</si>
  <si>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</si>
  <si>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</si>
  <si>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</si>
  <si>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</si>
  <si>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</si>
  <si>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</si>
  <si>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</si>
  <si>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</si>
  <si>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</si>
  <si>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</si>
  <si>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</si>
  <si>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</si>
  <si>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</si>
  <si>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</si>
  <si>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</si>
  <si>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</si>
  <si>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</si>
  <si>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</si>
  <si>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</si>
  <si>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</si>
  <si>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</si>
  <si>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</si>
  <si>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</si>
  <si>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</si>
  <si>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</si>
  <si>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</si>
  <si>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</si>
  <si>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</si>
  <si>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</si>
  <si>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</si>
  <si>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</si>
  <si>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</si>
  <si>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</si>
  <si>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</si>
  <si>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</si>
  <si>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</si>
  <si>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</si>
  <si>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</si>
  <si>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</si>
  <si>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</si>
  <si>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</si>
  <si>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</si>
  <si>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</si>
  <si>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</si>
  <si>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</si>
  <si>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</si>
  <si>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</si>
  <si>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</si>
  <si>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</si>
  <si>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</si>
  <si>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</si>
  <si>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</si>
  <si>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</si>
  <si>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</si>
  <si>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</si>
  <si>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</si>
  <si>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</si>
  <si>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</si>
  <si>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</si>
  <si>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</si>
  <si>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</si>
  <si>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</si>
  <si>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</si>
  <si>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</si>
  <si>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</si>
  <si>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</si>
  <si>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</si>
  <si>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</si>
  <si>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</si>
  <si>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</si>
  <si>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</si>
  <si>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</si>
  <si>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</si>
  <si>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</si>
  <si>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</si>
  <si>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</si>
  <si>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</si>
  <si>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</si>
  <si>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</si>
  <si>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</si>
  <si>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</si>
  <si>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</si>
  <si>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</si>
  <si>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</si>
  <si>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</si>
  <si>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</si>
  <si>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</si>
  <si>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</si>
  <si>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</si>
  <si>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</si>
  <si>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</si>
  <si>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</si>
  <si>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</si>
  <si>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</si>
  <si>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</si>
  <si>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</si>
  <si>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</si>
  <si>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</si>
  <si>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</si>
  <si>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</si>
  <si>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</si>
  <si>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</si>
  <si>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</si>
  <si>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</si>
  <si>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</si>
  <si>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</si>
  <si>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</si>
  <si>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</si>
  <si>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</si>
  <si>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</si>
  <si>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</si>
  <si>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</si>
  <si>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</si>
  <si>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</si>
  <si>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</si>
  <si>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</si>
  <si>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</si>
  <si>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</si>
  <si>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</si>
  <si>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</si>
  <si>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</si>
  <si>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</si>
  <si>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</si>
  <si>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</si>
  <si>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</si>
  <si>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</si>
  <si>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</si>
  <si>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</si>
  <si>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</si>
  <si>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</si>
  <si>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</si>
  <si>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</si>
  <si>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</si>
  <si>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</si>
  <si>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</si>
  <si>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</si>
  <si>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</si>
  <si>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</si>
  <si>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</si>
  <si>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</si>
  <si>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</si>
  <si>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</si>
  <si>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</si>
  <si>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</si>
  <si>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</si>
  <si>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</si>
  <si>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</si>
  <si>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</si>
  <si>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</si>
  <si>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</si>
  <si>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</si>
  <si>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</si>
  <si>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</si>
  <si>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</si>
  <si>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</si>
  <si>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</si>
  <si>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</si>
  <si>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</si>
  <si>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</si>
  <si>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</si>
  <si>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</si>
  <si>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</si>
  <si>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</si>
  <si>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</si>
  <si>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</si>
  <si>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</si>
  <si>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</si>
  <si>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</si>
  <si>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</si>
  <si>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</si>
  <si>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</si>
  <si>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</si>
  <si>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</si>
  <si>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</si>
  <si>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</si>
  <si>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</si>
  <si>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</si>
  <si>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</si>
  <si>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</si>
  <si>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</si>
  <si>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</si>
  <si>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</si>
  <si>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</si>
  <si>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</si>
  <si>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</si>
  <si>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</si>
  <si>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</si>
  <si>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</si>
  <si>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</si>
  <si>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</si>
  <si>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</si>
  <si>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</si>
  <si>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</si>
  <si>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</si>
  <si>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</si>
  <si>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</si>
  <si>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</si>
  <si>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</si>
  <si>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</si>
  <si>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</si>
  <si>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</si>
  <si>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</si>
  <si>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</si>
  <si>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</si>
  <si>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</si>
  <si>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</si>
  <si>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</si>
  <si>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</si>
  <si>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</si>
  <si>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</si>
  <si>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</si>
  <si>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</si>
  <si>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</si>
  <si>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</si>
  <si>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</si>
  <si>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</si>
  <si>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</si>
  <si>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</si>
  <si>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</si>
  <si>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</si>
  <si>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</si>
  <si>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</si>
  <si>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</si>
  <si>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</si>
  <si>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</si>
  <si>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</si>
  <si>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</si>
  <si>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</si>
  <si>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</si>
  <si>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</si>
  <si>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</si>
  <si>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</si>
  <si>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</si>
  <si>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</si>
  <si>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</si>
  <si>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</si>
  <si>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</si>
  <si>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</si>
  <si>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</si>
  <si>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</si>
  <si>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</si>
  <si>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</si>
  <si>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</si>
  <si>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</si>
  <si>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</si>
  <si>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</si>
  <si>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</si>
  <si>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</si>
  <si>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</si>
  <si>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</si>
  <si>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</si>
  <si>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</si>
  <si>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</si>
  <si>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</si>
  <si>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</si>
  <si>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</si>
  <si>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</si>
  <si>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</si>
  <si>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</si>
  <si>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</si>
  <si>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</si>
  <si>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</si>
  <si>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</si>
  <si>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</si>
  <si>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</si>
  <si>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</si>
  <si>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</si>
  <si>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</si>
  <si>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</si>
  <si>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</si>
  <si>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</si>
  <si>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</si>
  <si>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</si>
  <si>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</si>
  <si>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</si>
  <si>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</si>
  <si>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</si>
  <si>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</si>
  <si>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</si>
  <si>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</si>
  <si>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</si>
  <si>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</si>
  <si>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</si>
  <si>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</si>
  <si>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</si>
  <si>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</si>
  <si>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</si>
  <si>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</si>
  <si>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</si>
  <si>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</si>
  <si>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</si>
  <si>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</si>
  <si>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</si>
  <si>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</si>
  <si>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</si>
  <si>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</si>
  <si>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</si>
  <si>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</si>
  <si>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</si>
  <si>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</si>
  <si>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</si>
  <si>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</si>
  <si>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</si>
  <si>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</si>
  <si>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</si>
  <si>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</si>
  <si>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</si>
  <si>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</si>
  <si>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</si>
  <si>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</si>
  <si>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</si>
  <si>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</si>
  <si>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</si>
  <si>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</si>
  <si>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</si>
  <si>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</si>
  <si>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</si>
  <si>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</si>
  <si>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</si>
  <si>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</si>
  <si>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</si>
  <si>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</si>
  <si>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</si>
  <si>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</si>
  <si>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</si>
  <si>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</si>
  <si>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</si>
  <si>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</si>
  <si>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</si>
  <si>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</si>
  <si>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</si>
  <si>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</si>
  <si>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</si>
  <si>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</si>
  <si>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</si>
  <si>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</si>
  <si>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</si>
  <si>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</si>
  <si>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</si>
  <si>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</si>
  <si>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</si>
  <si>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</si>
  <si>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</si>
  <si>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</si>
  <si>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</si>
  <si>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</si>
  <si>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</si>
  <si>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</si>
  <si>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</si>
  <si>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</si>
  <si>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</si>
  <si>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</si>
  <si>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</si>
  <si>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</si>
  <si>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</si>
  <si>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</si>
  <si>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</si>
  <si>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</si>
  <si>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</si>
  <si>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</si>
  <si>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</si>
  <si>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</si>
  <si>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</si>
  <si>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</si>
  <si>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</si>
  <si>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</si>
  <si>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</si>
  <si>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</si>
  <si>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</si>
  <si>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</si>
  <si>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</si>
  <si>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</si>
  <si>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</si>
  <si>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</si>
  <si>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</si>
  <si>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</si>
  <si>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</si>
  <si>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</si>
  <si>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</si>
  <si>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</si>
  <si>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</si>
  <si>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</si>
  <si>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</si>
  <si>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</si>
  <si>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</si>
  <si>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</si>
  <si>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</si>
  <si>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</si>
  <si>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</si>
  <si>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</si>
  <si>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</si>
  <si>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</si>
  <si>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</si>
  <si>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</si>
  <si>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</si>
  <si>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</si>
  <si>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</si>
  <si>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</si>
  <si>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</si>
  <si>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</si>
  <si>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</si>
  <si>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</si>
  <si>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</si>
  <si>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</si>
  <si>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</si>
  <si>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</si>
  <si>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</si>
  <si>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</si>
  <si>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</si>
  <si>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</si>
  <si>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</si>
  <si>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</si>
  <si>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</si>
  <si>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</si>
  <si>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</si>
  <si>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</si>
  <si>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</si>
  <si>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</si>
  <si>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</si>
  <si>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</si>
  <si>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</si>
  <si>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</si>
  <si>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</si>
  <si>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</si>
  <si>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</si>
  <si>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</si>
  <si>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</si>
  <si>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</si>
  <si>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</si>
  <si>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</si>
  <si>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</si>
  <si>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</si>
  <si>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</si>
  <si>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</si>
  <si>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</si>
  <si>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</si>
  <si>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</si>
  <si>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</si>
  <si>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</si>
  <si>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</si>
  <si>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</si>
  <si>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</si>
  <si>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</si>
  <si>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</si>
  <si>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</si>
  <si>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</si>
  <si>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</si>
  <si>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</si>
  <si>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</si>
  <si>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</si>
  <si>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</si>
  <si>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</si>
  <si>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</si>
  <si>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</si>
  <si>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</si>
  <si>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</si>
  <si>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</si>
  <si>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</si>
  <si>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</si>
  <si>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</si>
  <si>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</si>
  <si>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</si>
  <si>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</si>
  <si>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</si>
  <si>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</si>
  <si>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</si>
  <si>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</si>
  <si>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</si>
  <si>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</si>
  <si>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</si>
  <si>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</si>
  <si>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</si>
  <si>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</si>
  <si>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</si>
  <si>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</si>
  <si>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</si>
  <si>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</si>
  <si>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</si>
  <si>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</si>
  <si>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</si>
  <si>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</si>
  <si>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</si>
  <si>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</si>
  <si>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</si>
  <si>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</si>
  <si>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</si>
  <si>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</si>
  <si>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</si>
  <si>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</si>
  <si>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</si>
  <si>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</si>
  <si>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</si>
  <si>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</si>
  <si>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</si>
  <si>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</si>
  <si>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</si>
  <si>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</si>
  <si>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</si>
  <si>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</si>
  <si>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</si>
  <si>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</si>
  <si>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</si>
  <si>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</si>
  <si>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</si>
  <si>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</si>
  <si>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</si>
  <si>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</si>
  <si>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</si>
  <si>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</si>
  <si>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</si>
  <si>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</si>
  <si>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</si>
  <si>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</si>
  <si>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</si>
  <si>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</si>
  <si>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</si>
  <si>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</si>
  <si>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</si>
  <si>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</si>
  <si>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</si>
  <si>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</si>
  <si>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</si>
  <si>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</si>
  <si>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</si>
  <si>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</si>
  <si>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</si>
  <si>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</si>
  <si>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</si>
  <si>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</si>
  <si>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</si>
  <si>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</si>
  <si>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</si>
  <si>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</si>
  <si>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</si>
  <si>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</si>
  <si>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</si>
  <si>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</si>
  <si>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</si>
  <si>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</si>
  <si>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</si>
  <si>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</si>
  <si>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</si>
  <si>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</si>
  <si>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</si>
  <si>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</si>
  <si>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</si>
  <si>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</si>
  <si>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</si>
  <si>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</si>
  <si>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</si>
  <si>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</si>
  <si>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</si>
  <si>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</si>
  <si>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</si>
  <si>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</si>
  <si>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</si>
  <si>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</si>
  <si>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</si>
  <si>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</si>
  <si>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</si>
  <si>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</si>
  <si>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</si>
  <si>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</si>
  <si>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</si>
  <si>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</si>
  <si>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</si>
  <si>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</si>
  <si>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</si>
  <si>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</si>
  <si>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</si>
  <si>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</si>
  <si>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</si>
  <si>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</si>
  <si>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</si>
  <si>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</si>
  <si>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</si>
  <si>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</si>
  <si>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</si>
  <si>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</si>
  <si>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</si>
  <si>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</si>
  <si>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</si>
  <si>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</si>
  <si>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</si>
  <si>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</si>
  <si>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</si>
  <si>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</si>
  <si>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</si>
  <si>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</si>
  <si>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</si>
  <si>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</si>
  <si>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</si>
  <si>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</si>
  <si>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</si>
  <si>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</si>
  <si>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</si>
  <si>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</si>
  <si>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</si>
  <si>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</si>
  <si>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</si>
  <si>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</si>
  <si>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</si>
  <si>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</si>
  <si>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</si>
  <si>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</si>
  <si>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</si>
  <si>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</si>
  <si>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</si>
  <si>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</si>
  <si>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</si>
  <si>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</si>
  <si>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</si>
  <si>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</si>
  <si>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</si>
  <si>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</si>
  <si>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</si>
  <si>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</si>
  <si>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</si>
  <si>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</si>
  <si>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</si>
  <si>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</si>
  <si>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</si>
  <si>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</si>
  <si>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</si>
  <si>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</si>
  <si>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</si>
  <si>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</si>
  <si>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</si>
  <si>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</si>
  <si>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</si>
  <si>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</si>
  <si>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</si>
  <si>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</si>
  <si>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</si>
  <si>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</si>
  <si>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</si>
  <si>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</si>
  <si>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</si>
  <si>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</si>
  <si>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</si>
  <si>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</si>
  <si>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</si>
  <si>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</si>
  <si>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</si>
  <si>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</si>
  <si>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</si>
  <si>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</si>
  <si>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</si>
  <si>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</si>
  <si>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</si>
  <si>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</si>
  <si>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</si>
  <si>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</si>
  <si>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</si>
  <si>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</si>
  <si>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</si>
  <si>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</si>
  <si>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</si>
  <si>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</si>
  <si>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</si>
  <si>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</si>
  <si>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</si>
  <si>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</si>
  <si>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</si>
  <si>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</si>
  <si>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</si>
  <si>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</si>
  <si>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</si>
  <si>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</si>
  <si>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</si>
  <si>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</si>
  <si>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</si>
  <si>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</si>
  <si>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</si>
  <si>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</si>
  <si>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</si>
  <si>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</si>
  <si>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</si>
  <si>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</si>
  <si>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</si>
  <si>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</si>
  <si>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</si>
  <si>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</si>
  <si>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</si>
  <si>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</si>
  <si>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</si>
  <si>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</si>
  <si>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</si>
  <si>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</si>
  <si>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</si>
  <si>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</si>
  <si>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</si>
  <si>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</si>
  <si>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</si>
  <si>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</si>
  <si>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</si>
  <si>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</si>
  <si>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</si>
  <si>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</si>
  <si>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</si>
  <si>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</si>
  <si>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</si>
  <si>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</si>
  <si>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</si>
  <si>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</si>
  <si>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</si>
  <si>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</si>
  <si>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</si>
  <si>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</si>
  <si>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</si>
  <si>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</si>
  <si>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</si>
  <si>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</si>
  <si>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</si>
  <si>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</si>
  <si>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</si>
  <si>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</si>
  <si>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</si>
  <si>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</si>
  <si>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</si>
  <si>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</si>
  <si>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</si>
  <si>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</si>
  <si>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</si>
  <si>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</si>
  <si>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</si>
  <si>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</si>
  <si>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</si>
  <si>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</si>
  <si>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</si>
  <si>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</si>
  <si>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</si>
  <si>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</si>
  <si>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</si>
  <si>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</si>
  <si>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</si>
  <si>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</si>
  <si>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</si>
  <si>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</si>
  <si>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</si>
  <si>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</si>
  <si>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</si>
  <si>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</si>
  <si>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</si>
  <si>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</si>
  <si>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</si>
  <si>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</si>
  <si>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</si>
  <si>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</si>
  <si>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</si>
  <si>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</si>
  <si>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</si>
  <si>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</si>
  <si>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</si>
  <si>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</si>
  <si>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</si>
  <si>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</si>
  <si>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</si>
  <si>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</si>
  <si>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</si>
  <si>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</si>
  <si>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</si>
  <si>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</si>
  <si>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</si>
  <si>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</si>
  <si>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</si>
  <si>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</si>
  <si>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</si>
  <si>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</si>
  <si>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</si>
  <si>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</si>
  <si>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</si>
  <si>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</si>
  <si>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</si>
  <si>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</si>
  <si>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</si>
  <si>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</si>
  <si>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</si>
  <si>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</si>
  <si>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</si>
  <si>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</si>
  <si>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</si>
  <si>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</si>
  <si>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</si>
  <si>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</si>
  <si>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</si>
  <si>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</si>
  <si>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</si>
  <si>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</si>
  <si>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</si>
  <si>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</si>
  <si>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</si>
  <si>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</si>
  <si>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</si>
  <si>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</si>
  <si>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</si>
  <si>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</si>
  <si>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</si>
  <si>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</si>
  <si>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</si>
  <si>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</si>
  <si>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</si>
  <si>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</si>
  <si>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</si>
  <si>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</si>
  <si>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</si>
  <si>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</si>
  <si>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</si>
  <si>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</si>
  <si>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</si>
  <si>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</si>
  <si>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</si>
  <si>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</si>
  <si>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</si>
  <si>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</si>
  <si>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</si>
  <si>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</si>
  <si>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</si>
  <si>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</si>
  <si>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</si>
  <si>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</si>
  <si>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</si>
  <si>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</si>
  <si>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</si>
  <si>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</si>
  <si>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</si>
  <si>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</si>
  <si>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</si>
  <si>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</si>
  <si>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</si>
  <si>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</si>
  <si>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</si>
  <si>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</si>
  <si>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</si>
  <si>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</si>
  <si>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</si>
  <si>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</si>
  <si>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</si>
  <si>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</si>
  <si>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</si>
  <si>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</si>
  <si>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</si>
  <si>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</si>
  <si>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</si>
  <si>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</si>
  <si>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</si>
  <si>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</si>
  <si>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</si>
  <si>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</si>
  <si>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</si>
  <si>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</si>
  <si>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</si>
  <si>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</si>
  <si>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</si>
  <si>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</si>
  <si>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</si>
  <si>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</si>
  <si>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</si>
  <si>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</si>
  <si>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</si>
  <si>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</si>
  <si>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</si>
  <si>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</si>
  <si>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</si>
  <si>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</si>
  <si>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</si>
  <si>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</si>
  <si>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</si>
  <si>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</si>
  <si>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</si>
  <si>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</si>
  <si>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</si>
  <si>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</si>
  <si>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</si>
  <si>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</si>
  <si>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</si>
  <si>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</si>
  <si>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</si>
  <si>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</si>
  <si>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</si>
  <si>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</si>
  <si>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</si>
  <si>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</si>
  <si>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</si>
  <si>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</si>
  <si>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</si>
  <si>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</si>
  <si>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</si>
  <si>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</si>
  <si>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</si>
  <si>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</si>
  <si>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</si>
  <si>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</si>
  <si>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</si>
  <si>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</si>
  <si>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</si>
  <si>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</si>
  <si>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</si>
  <si>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</si>
  <si>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</si>
  <si>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</si>
  <si>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</si>
  <si>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</si>
  <si>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</si>
  <si>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</si>
  <si>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</si>
  <si>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</si>
  <si>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</si>
  <si>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</si>
  <si>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</si>
  <si>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</si>
  <si>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</si>
  <si>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</si>
  <si>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</si>
  <si>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</si>
  <si>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</si>
  <si>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</si>
  <si>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</si>
  <si>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</si>
  <si>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</si>
  <si>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</si>
  <si>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</si>
  <si>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</si>
  <si>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</si>
  <si>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</si>
  <si>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</si>
  <si>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</si>
  <si>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</si>
  <si>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</si>
  <si>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</si>
  <si>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</si>
  <si>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</si>
  <si>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</si>
  <si>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</si>
  <si>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</si>
  <si>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</si>
  <si>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</si>
  <si>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</si>
  <si>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</si>
  <si>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</si>
  <si>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</si>
  <si>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</si>
  <si>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</si>
  <si>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</si>
  <si>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</si>
  <si>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</si>
  <si>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</si>
  <si>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</si>
  <si>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</si>
  <si>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</si>
  <si>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</si>
  <si>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</si>
  <si>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</si>
  <si>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</si>
  <si>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</si>
  <si>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</si>
  <si>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</si>
  <si>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</si>
  <si>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</si>
  <si>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</si>
  <si>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</si>
  <si>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</si>
  <si>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</si>
  <si>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</si>
  <si>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</si>
  <si>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</si>
  <si>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</si>
  <si>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</si>
  <si>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</si>
  <si>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</si>
  <si>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</si>
  <si>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</si>
  <si>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</si>
  <si>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</si>
  <si>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</si>
  <si>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</si>
  <si>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</si>
  <si>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</si>
  <si>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</si>
  <si>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</si>
  <si>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</si>
  <si>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</si>
  <si>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</si>
  <si>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</si>
  <si>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</si>
  <si>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</si>
  <si>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</si>
  <si>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</si>
  <si>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</si>
  <si>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</si>
  <si>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</si>
  <si>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</si>
  <si>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</si>
  <si>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</si>
  <si>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</si>
  <si>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</si>
  <si>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</si>
  <si>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</si>
  <si>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</si>
  <si>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</si>
  <si>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</si>
  <si>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</si>
  <si>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</si>
  <si>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</si>
  <si>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</si>
  <si>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</si>
  <si>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</si>
  <si>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</si>
  <si>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</si>
  <si>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</si>
  <si>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</si>
  <si>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</si>
  <si>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</si>
  <si>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</si>
  <si>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</si>
  <si>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</si>
  <si>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</si>
  <si>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</si>
  <si>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</si>
  <si>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</si>
  <si>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</si>
  <si>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</si>
  <si>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</si>
  <si>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</si>
  <si>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</si>
  <si>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</si>
  <si>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</si>
  <si>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</si>
  <si>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</si>
  <si>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</si>
  <si>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</si>
  <si>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</si>
  <si>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</si>
  <si>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</si>
  <si>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</si>
  <si>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</si>
  <si>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</si>
  <si>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</si>
  <si>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</si>
  <si>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</si>
  <si>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</si>
  <si>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</si>
  <si>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</si>
  <si>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</si>
  <si>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</si>
  <si>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</si>
  <si>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</si>
  <si>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</si>
  <si>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</si>
  <si>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</si>
  <si>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</si>
  <si>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</si>
  <si>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</si>
  <si>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</si>
  <si>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</si>
  <si>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</si>
  <si>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</si>
  <si>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</si>
  <si>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</si>
  <si>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</si>
  <si>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</si>
  <si>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</si>
  <si>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</si>
  <si>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</si>
  <si>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</si>
  <si>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</si>
  <si>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</si>
  <si>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</si>
  <si>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</si>
  <si>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</si>
  <si>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</si>
  <si>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</si>
  <si>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</si>
  <si>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</si>
  <si>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</si>
  <si>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</si>
  <si>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</si>
  <si>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</si>
  <si>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</si>
  <si>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</si>
  <si>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</si>
  <si>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</si>
  <si>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</si>
  <si>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</si>
  <si>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</si>
  <si>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</si>
  <si>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</si>
  <si>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</si>
  <si>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</si>
  <si>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</si>
  <si>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</si>
  <si>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</si>
  <si>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</si>
  <si>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</si>
  <si>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</si>
  <si>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</si>
  <si>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</si>
  <si>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</si>
  <si>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</si>
  <si>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</si>
  <si>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</si>
  <si>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</si>
  <si>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</si>
  <si>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</si>
  <si>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</si>
  <si>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</si>
  <si>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</si>
  <si>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</si>
  <si>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</si>
  <si>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</si>
  <si>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</si>
  <si>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</si>
  <si>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</si>
  <si>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</si>
  <si>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</si>
  <si>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</si>
  <si>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</si>
  <si>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</si>
  <si>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</si>
  <si>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</si>
  <si>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</si>
  <si>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</si>
  <si>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</si>
  <si>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</si>
  <si>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</si>
  <si>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</si>
  <si>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</si>
  <si>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</si>
  <si>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</si>
  <si>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</si>
  <si>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</si>
  <si>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</si>
  <si>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</si>
  <si>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</si>
  <si>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</si>
  <si>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</si>
  <si>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</si>
  <si>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</si>
  <si>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</si>
  <si>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</si>
  <si>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</si>
  <si>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</si>
  <si>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</si>
  <si>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</si>
  <si>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</si>
  <si>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</si>
  <si>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</si>
  <si>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</si>
  <si>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</si>
  <si>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</si>
  <si>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</si>
  <si>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</si>
  <si>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</si>
  <si>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</si>
  <si>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</si>
  <si>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</si>
  <si>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</si>
  <si>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</si>
  <si>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</si>
  <si>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</si>
  <si>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</si>
  <si>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</si>
  <si>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</si>
  <si>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</si>
  <si>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</si>
  <si>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</si>
  <si>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</si>
  <si>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</si>
  <si>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</si>
  <si>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</si>
  <si>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</si>
  <si>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</si>
  <si>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</si>
  <si>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</si>
  <si>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</si>
  <si>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</si>
  <si>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</si>
  <si>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</si>
  <si>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</si>
  <si>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</si>
  <si>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</si>
  <si>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</si>
  <si>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</si>
  <si>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</si>
  <si>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</si>
  <si>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</si>
  <si>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</si>
  <si>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</si>
  <si>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</si>
  <si>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</si>
  <si>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</si>
  <si>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</si>
  <si>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</si>
  <si>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</si>
  <si>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</si>
  <si>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</si>
  <si>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</si>
  <si>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</si>
  <si>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</si>
  <si>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</si>
  <si>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</si>
  <si>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</si>
  <si>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</si>
  <si>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</si>
  <si>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</si>
  <si>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</si>
  <si>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</si>
  <si>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</si>
  <si>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</si>
  <si>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</si>
  <si>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</si>
  <si>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</si>
  <si>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</si>
  <si>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</si>
  <si>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</si>
  <si>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</si>
  <si>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</si>
  <si>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</si>
  <si>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</si>
  <si>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</si>
  <si>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</si>
  <si>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</si>
  <si>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</si>
  <si>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</si>
  <si>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</si>
  <si>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</si>
  <si>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</si>
  <si>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</si>
  <si>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</si>
  <si>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</si>
  <si>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</si>
  <si>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</si>
  <si>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</si>
  <si>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</si>
  <si>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</si>
  <si>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</si>
  <si>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</si>
  <si>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</si>
  <si>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</si>
  <si>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</si>
  <si>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</si>
  <si>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</si>
  <si>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</si>
  <si>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</si>
  <si>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</si>
  <si>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</si>
  <si>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</si>
  <si>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</si>
  <si>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</si>
  <si>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</si>
  <si>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</si>
  <si>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</si>
  <si>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</si>
  <si>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</si>
  <si>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</si>
  <si>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</si>
  <si>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</si>
  <si>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</si>
  <si>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</si>
  <si>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</si>
  <si>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</si>
  <si>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</si>
  <si>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</si>
  <si>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</si>
  <si>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</si>
  <si>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</si>
  <si>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</si>
  <si>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</si>
  <si>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</si>
  <si>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</si>
  <si>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</si>
  <si>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</si>
  <si>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</si>
  <si>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</si>
  <si>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</si>
  <si>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</si>
  <si>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</si>
  <si>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</si>
  <si>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</si>
  <si>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</si>
  <si>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</si>
  <si>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</si>
  <si>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</si>
  <si>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</si>
  <si>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</si>
  <si>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</si>
  <si>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</si>
  <si>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</si>
  <si>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</si>
  <si>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</si>
  <si>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</si>
  <si>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</si>
  <si>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</si>
  <si>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</si>
  <si>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</si>
  <si>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</si>
  <si>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</si>
  <si>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</si>
  <si>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</si>
  <si>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</si>
  <si>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</si>
  <si>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</si>
  <si>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</si>
  <si>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</si>
  <si>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</si>
  <si>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</si>
  <si>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</si>
  <si>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</si>
  <si>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</si>
  <si>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</si>
  <si>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</si>
  <si>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</si>
  <si>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</si>
  <si>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</si>
  <si>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</si>
  <si>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</si>
  <si>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</si>
  <si>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</si>
  <si>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</si>
  <si>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</si>
  <si>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</si>
  <si>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</si>
  <si>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</si>
  <si>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</si>
  <si>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</si>
  <si>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</si>
  <si>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</si>
  <si>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</si>
  <si>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</si>
  <si>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</si>
  <si>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</si>
  <si>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</si>
  <si>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</si>
  <si>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</si>
  <si>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</si>
  <si>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</si>
  <si>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</si>
  <si>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</si>
  <si>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</si>
  <si>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</si>
  <si>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</si>
  <si>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</si>
  <si>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</si>
  <si>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</si>
  <si>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</si>
  <si>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</si>
  <si>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</si>
  <si>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</si>
  <si>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</si>
  <si>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</si>
  <si>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</si>
  <si>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</si>
  <si>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</si>
  <si>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</si>
  <si>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</si>
  <si>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</si>
  <si>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</si>
  <si>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</si>
  <si>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</si>
  <si>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</si>
  <si>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</si>
  <si>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</si>
  <si>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</si>
  <si>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</si>
  <si>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</si>
  <si>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</si>
  <si>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</si>
  <si>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</si>
  <si>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</si>
  <si>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</si>
  <si>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</si>
  <si>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</si>
  <si>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</si>
  <si>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</si>
  <si>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</si>
  <si>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</si>
  <si>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</si>
  <si>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</si>
  <si>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</si>
  <si>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</si>
  <si>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</si>
  <si>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</si>
  <si>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</si>
  <si>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</si>
  <si>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</si>
  <si>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</si>
  <si>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</si>
  <si>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</si>
  <si>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</si>
  <si>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</si>
  <si>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</si>
  <si>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</si>
  <si>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</si>
  <si>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</si>
  <si>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</si>
  <si>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</si>
  <si>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</si>
  <si>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</si>
  <si>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</si>
  <si>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</si>
  <si>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</si>
  <si>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</si>
  <si>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</si>
  <si>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</si>
  <si>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</si>
  <si>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</si>
  <si>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</si>
  <si>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</si>
  <si>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</si>
  <si>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</si>
  <si>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</si>
  <si>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</si>
  <si>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</si>
  <si>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</si>
  <si>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</si>
  <si>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</si>
  <si>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</si>
  <si>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</si>
  <si>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</si>
  <si>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</si>
  <si>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</si>
  <si>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</si>
  <si>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</si>
  <si>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</si>
  <si>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</si>
  <si>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</si>
  <si>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</si>
  <si>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</si>
  <si>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</si>
  <si>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</si>
  <si>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</si>
  <si>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</si>
  <si>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</si>
  <si>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</si>
  <si>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</si>
  <si>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</si>
  <si>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</si>
  <si>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</si>
  <si>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</si>
  <si>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</si>
  <si>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</si>
  <si>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</si>
  <si>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</si>
  <si>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</si>
  <si>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</si>
  <si>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</si>
  <si>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</si>
  <si>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</si>
  <si>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</si>
  <si>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</si>
  <si>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</si>
  <si>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</si>
  <si>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</si>
  <si>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</si>
  <si>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</si>
  <si>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</si>
  <si>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</si>
  <si>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</si>
  <si>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</si>
  <si>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</si>
  <si>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</si>
  <si>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</si>
  <si>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</si>
  <si>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</si>
  <si>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</si>
  <si>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</si>
  <si>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</si>
  <si>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</si>
  <si>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</si>
  <si>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</si>
  <si>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</si>
  <si>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</si>
  <si>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</si>
  <si>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</si>
  <si>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</si>
  <si>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</si>
  <si>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</si>
  <si>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</si>
  <si>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</si>
  <si>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</si>
  <si>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</si>
  <si>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</si>
  <si>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</si>
  <si>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</si>
  <si>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</si>
  <si>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</si>
  <si>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</si>
  <si>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</si>
  <si>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</si>
  <si>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</si>
  <si>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</si>
  <si>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</si>
  <si>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</si>
  <si>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</si>
  <si>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</si>
  <si>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</si>
  <si>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</si>
  <si>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</si>
  <si>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</si>
  <si>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</si>
  <si>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</si>
  <si>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</si>
  <si>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</si>
  <si>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</si>
  <si>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</si>
  <si>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</si>
  <si>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</si>
  <si>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</si>
  <si>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</si>
  <si>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</si>
  <si>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</si>
  <si>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</si>
  <si>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</si>
  <si>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</si>
  <si>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</si>
  <si>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</si>
  <si>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</si>
  <si>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</si>
  <si>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</si>
  <si>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</si>
  <si>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</si>
  <si>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</si>
  <si>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</si>
  <si>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</si>
  <si>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</si>
  <si>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</si>
  <si>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</si>
  <si>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</si>
  <si>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</si>
  <si>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</si>
  <si>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</si>
  <si>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</si>
  <si>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</si>
  <si>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</si>
  <si>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</si>
  <si>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</si>
  <si>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</si>
  <si>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</si>
  <si>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</si>
  <si>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</si>
  <si>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</si>
  <si>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</si>
  <si>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</si>
  <si>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</si>
  <si>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</si>
  <si>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</si>
  <si>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</si>
  <si>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</si>
  <si>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</si>
  <si>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</si>
  <si>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</si>
  <si>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</si>
  <si>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</si>
  <si>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</si>
  <si>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</si>
  <si>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</si>
  <si>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</si>
  <si>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</si>
  <si>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</si>
  <si>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</si>
  <si>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</si>
  <si>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</si>
  <si>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</si>
  <si>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</si>
  <si>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</si>
  <si>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</si>
  <si>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</si>
  <si>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</si>
  <si>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</si>
  <si>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</si>
  <si>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</si>
  <si>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</si>
  <si>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</si>
  <si>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</si>
  <si>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</si>
  <si>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</si>
  <si>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</si>
  <si>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</si>
  <si>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</si>
  <si>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</si>
  <si>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</si>
  <si>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</si>
  <si>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</si>
  <si>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</si>
  <si>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</si>
  <si>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</si>
  <si>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</si>
  <si>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</si>
  <si>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</si>
  <si>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</si>
  <si>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</si>
  <si>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</si>
  <si>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</si>
  <si>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</si>
  <si>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</si>
  <si>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</si>
  <si>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</si>
  <si>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</si>
  <si>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</si>
  <si>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</si>
  <si>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</si>
  <si>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</si>
  <si>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</si>
  <si>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</si>
  <si>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</si>
  <si>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</si>
  <si>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</si>
  <si>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</si>
  <si>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</si>
  <si>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</si>
  <si>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</si>
  <si>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</si>
  <si>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</si>
  <si>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</si>
  <si>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</si>
  <si>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</si>
  <si>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</si>
  <si>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</si>
  <si>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</si>
  <si>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</si>
  <si>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</si>
  <si>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</si>
  <si>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</si>
  <si>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</si>
  <si>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</si>
  <si>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</si>
  <si>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</si>
  <si>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</si>
  <si>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</si>
  <si>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</si>
  <si>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</si>
  <si>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</si>
  <si>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</si>
  <si>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</si>
  <si>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</si>
  <si>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</si>
  <si>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</si>
  <si>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</si>
  <si>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</si>
  <si>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</si>
  <si>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</si>
  <si>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</si>
  <si>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</si>
  <si>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</si>
  <si>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</si>
  <si>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</si>
  <si>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</si>
  <si>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</si>
  <si>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</si>
  <si>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</si>
  <si>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</si>
  <si>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</si>
  <si>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</si>
  <si>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</si>
  <si>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</si>
  <si>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</si>
  <si>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</si>
  <si>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</si>
  <si>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</si>
  <si>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</si>
  <si>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</si>
  <si>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</si>
  <si>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</si>
  <si>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</si>
  <si>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</si>
  <si>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</si>
  <si>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</si>
  <si>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</si>
  <si>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</si>
  <si>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</si>
  <si>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</si>
  <si>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</si>
  <si>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</si>
  <si>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</si>
  <si>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</si>
  <si>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</si>
  <si>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</si>
  <si>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</si>
  <si>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</si>
  <si>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</si>
  <si>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</si>
  <si>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</si>
  <si>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</si>
  <si>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</si>
  <si>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</si>
  <si>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</si>
  <si>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</si>
  <si>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</si>
  <si>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</si>
  <si>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</si>
  <si>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</si>
  <si>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</si>
  <si>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</si>
  <si>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</si>
  <si>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</si>
  <si>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</si>
  <si>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</si>
  <si>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</si>
  <si>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</si>
  <si>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</si>
  <si>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</si>
  <si>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</si>
  <si>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</si>
  <si>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</si>
  <si>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</si>
  <si>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</si>
  <si>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</si>
  <si>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</si>
  <si>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</si>
  <si>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</si>
  <si>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</si>
  <si>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</si>
  <si>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</si>
  <si>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</si>
  <si>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</si>
  <si>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</si>
  <si>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</si>
  <si>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</si>
  <si>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</si>
  <si>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</si>
  <si>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</si>
  <si>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</si>
  <si>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</si>
  <si>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</si>
  <si>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</si>
  <si>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</si>
  <si>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</si>
  <si>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</si>
  <si>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</si>
  <si>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</si>
  <si>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</si>
  <si>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</si>
  <si>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</si>
  <si>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</si>
  <si>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</si>
  <si>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</si>
  <si>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</si>
  <si>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</si>
  <si>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</si>
  <si>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</si>
  <si>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</si>
  <si>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</si>
  <si>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</si>
  <si>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</si>
  <si>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</si>
  <si>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</si>
  <si>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</si>
  <si>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</si>
  <si>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</si>
  <si>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</si>
  <si>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</si>
  <si>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</si>
  <si>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</si>
  <si>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</si>
  <si>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</si>
  <si>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</si>
  <si>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</si>
  <si>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</si>
  <si>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</si>
  <si>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</si>
  <si>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</si>
  <si>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</si>
  <si>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</si>
  <si>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</si>
  <si>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</si>
  <si>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</si>
  <si>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</si>
  <si>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</si>
  <si>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</si>
  <si>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</si>
  <si>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</si>
  <si>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</si>
  <si>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</si>
  <si>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</si>
  <si>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</si>
  <si>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</si>
  <si>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</si>
  <si>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</si>
  <si>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</si>
  <si>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</si>
  <si>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</si>
  <si>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</si>
  <si>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</si>
  <si>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</si>
  <si>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</si>
  <si>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</si>
  <si>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</si>
  <si>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</si>
  <si>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</si>
  <si>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</si>
  <si>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</si>
  <si>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</si>
  <si>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</si>
  <si>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</si>
  <si>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</si>
  <si>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</si>
  <si>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</si>
  <si>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</si>
  <si>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</si>
  <si>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</si>
  <si>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</si>
  <si>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</si>
  <si>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</si>
  <si>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</si>
  <si>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</si>
  <si>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</si>
  <si>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</si>
  <si>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</si>
  <si>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</si>
  <si>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</si>
  <si>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</si>
  <si>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</si>
  <si>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</si>
  <si>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</si>
  <si>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</si>
  <si>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</si>
  <si>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</si>
  <si>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</si>
  <si>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</si>
  <si>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</si>
  <si>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</si>
  <si>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</si>
  <si>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</si>
  <si>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</si>
  <si>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</si>
  <si>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</si>
  <si>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</si>
  <si>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</si>
  <si>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</si>
  <si>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</si>
  <si>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</si>
  <si>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</si>
  <si>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</si>
  <si>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</si>
  <si>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</si>
  <si>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</si>
  <si>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</si>
  <si>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</si>
  <si>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</si>
  <si>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</si>
  <si>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</si>
  <si>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</si>
  <si>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</si>
  <si>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</si>
  <si>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</si>
  <si>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</si>
  <si>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</si>
  <si>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</si>
  <si>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</si>
  <si>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</si>
  <si>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</si>
  <si>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</si>
  <si>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</si>
  <si>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</si>
  <si>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</si>
  <si>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</si>
  <si>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</si>
  <si>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</si>
  <si>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</si>
  <si>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</si>
  <si>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</si>
  <si>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</si>
  <si>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</si>
  <si>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</si>
  <si>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</si>
  <si>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</si>
  <si>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</si>
  <si>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</si>
  <si>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</si>
  <si>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</si>
  <si>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</si>
  <si>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</si>
  <si>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</si>
  <si>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</si>
  <si>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</si>
  <si>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</si>
  <si>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</si>
  <si>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</si>
  <si>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</si>
  <si>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</si>
  <si>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</si>
  <si>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</si>
  <si>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</si>
  <si>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</si>
  <si>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</si>
  <si>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</si>
  <si>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</si>
  <si>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</si>
  <si>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</si>
  <si>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</si>
  <si>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</si>
  <si>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</si>
  <si>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</si>
  <si>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</si>
  <si>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</si>
  <si>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</si>
  <si>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</si>
  <si>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</si>
  <si>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</si>
  <si>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</si>
  <si>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</si>
  <si>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</si>
  <si>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</si>
  <si>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</si>
  <si>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</si>
  <si>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</si>
  <si>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</si>
  <si>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</si>
  <si>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</si>
  <si>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</si>
  <si>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</si>
  <si>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</si>
  <si>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</si>
  <si>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</si>
  <si>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</si>
  <si>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</si>
  <si>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</si>
  <si>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</si>
  <si>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</si>
  <si>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</si>
  <si>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</si>
  <si>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</si>
  <si>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</si>
  <si>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</si>
  <si>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</si>
  <si>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</si>
  <si>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</si>
  <si>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</si>
  <si>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</si>
  <si>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</si>
  <si>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</si>
  <si>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</si>
  <si>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</si>
  <si>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</si>
  <si>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</si>
  <si>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</si>
  <si>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</si>
  <si>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</si>
  <si>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</si>
  <si>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</si>
  <si>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</si>
  <si>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</si>
  <si>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</si>
  <si>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</si>
  <si>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</si>
  <si>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</si>
  <si>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</si>
  <si>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</si>
  <si>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</si>
  <si>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</si>
  <si>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</si>
  <si>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</si>
  <si>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</si>
  <si>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</si>
  <si>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</si>
  <si>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</si>
  <si>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</si>
  <si>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</si>
  <si>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</si>
  <si>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</si>
  <si>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</si>
  <si>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</si>
  <si>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</si>
  <si>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</si>
  <si>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</si>
  <si>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</si>
  <si>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</si>
  <si>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</si>
  <si>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</si>
  <si>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</si>
  <si>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</si>
  <si>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</si>
  <si>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</si>
  <si>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</si>
  <si>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</si>
  <si>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</si>
  <si>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</si>
  <si>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</si>
  <si>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</si>
  <si>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</si>
  <si>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</si>
  <si>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</si>
  <si>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</si>
  <si>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</si>
  <si>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</si>
  <si>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</si>
  <si>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</si>
  <si>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</si>
  <si>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</si>
  <si>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</si>
  <si>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</si>
  <si>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</si>
  <si>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</si>
  <si>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</si>
  <si>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</si>
  <si>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</si>
  <si>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</si>
  <si>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</si>
  <si>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</si>
  <si>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</si>
  <si>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</si>
  <si>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</si>
  <si>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</si>
  <si>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</si>
  <si>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</si>
  <si>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</si>
  <si>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</si>
  <si>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</si>
  <si>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</si>
  <si>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</si>
  <si>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</si>
  <si>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</si>
  <si>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</si>
  <si>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</si>
  <si>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</si>
  <si>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</si>
  <si>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</si>
  <si>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</si>
  <si>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</si>
  <si>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</si>
  <si>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</si>
  <si>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</si>
  <si>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</si>
  <si>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</si>
  <si>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</si>
  <si>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</si>
  <si>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</si>
  <si>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</si>
  <si>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</si>
  <si>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</si>
  <si>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</si>
  <si>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</si>
  <si>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</si>
  <si>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</si>
  <si>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</si>
  <si>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</si>
  <si>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</si>
  <si>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</si>
  <si>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</si>
  <si>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</si>
  <si>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</si>
  <si>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</si>
  <si>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</si>
  <si>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</si>
  <si>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</si>
  <si>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</si>
  <si>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</si>
  <si>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</si>
  <si>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</si>
  <si>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</si>
  <si>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</si>
  <si>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</si>
  <si>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</si>
  <si>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</si>
  <si>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</si>
  <si>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</si>
  <si>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</si>
  <si>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</si>
  <si>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</si>
  <si>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</si>
  <si>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</si>
  <si>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</si>
  <si>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</si>
  <si>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</si>
  <si>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</si>
  <si>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</si>
  <si>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</si>
  <si>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</si>
  <si>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</si>
  <si>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</si>
  <si>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</si>
  <si>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</si>
  <si>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</si>
  <si>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</si>
  <si>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</si>
  <si>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</si>
  <si>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</si>
  <si>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</si>
  <si>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</si>
  <si>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</si>
  <si>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</si>
  <si>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</si>
  <si>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</si>
  <si>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</si>
  <si>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</si>
  <si>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</si>
  <si>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</si>
  <si>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</si>
  <si>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</si>
  <si>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</si>
  <si>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</si>
  <si>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</si>
  <si>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</si>
  <si>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</si>
  <si>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</si>
  <si>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</si>
  <si>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</si>
  <si>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</si>
  <si>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</si>
  <si>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</si>
  <si>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</si>
  <si>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</si>
  <si>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</si>
  <si>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</si>
  <si>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</si>
  <si>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</si>
  <si>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</si>
  <si>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</si>
  <si>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</si>
  <si>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</si>
  <si>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</si>
  <si>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</si>
  <si>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</si>
  <si>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</si>
  <si>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</si>
  <si>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</si>
  <si>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</si>
  <si>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</si>
  <si>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</si>
  <si>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</si>
  <si>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</si>
  <si>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</si>
  <si>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</si>
  <si>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</si>
  <si>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</si>
  <si>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</si>
  <si>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</si>
  <si>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</si>
  <si>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</si>
  <si>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</si>
  <si>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</si>
  <si>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</si>
  <si>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</si>
  <si>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</si>
  <si>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</si>
  <si>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</si>
  <si>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</si>
  <si>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</si>
  <si>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</si>
  <si>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</si>
  <si>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</si>
  <si>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</si>
  <si>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</si>
  <si>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</si>
  <si>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</si>
  <si>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</si>
  <si>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</si>
  <si>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</si>
  <si>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</si>
  <si>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</si>
  <si>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</si>
  <si>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</si>
  <si>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</si>
  <si>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</si>
  <si>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</si>
  <si>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</si>
  <si>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</si>
  <si>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</si>
  <si>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</si>
  <si>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</si>
  <si>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</si>
  <si>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</si>
  <si>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</si>
  <si>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</si>
  <si>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</si>
  <si>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</si>
  <si>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</si>
  <si>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</si>
  <si>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</si>
  <si>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</si>
  <si>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</si>
  <si>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</si>
  <si>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</si>
  <si>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</si>
  <si>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</si>
  <si>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</si>
  <si>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</si>
  <si>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</si>
  <si>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</si>
  <si>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</si>
  <si>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</si>
  <si>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</si>
  <si>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</si>
  <si>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</si>
  <si>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</si>
  <si>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</si>
  <si>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</si>
  <si>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</si>
  <si>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</si>
  <si>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</si>
  <si>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</si>
  <si>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</si>
  <si>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</si>
  <si>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</si>
  <si>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</si>
  <si>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</si>
  <si>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</si>
  <si>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</si>
  <si>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</si>
  <si>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</si>
  <si>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</si>
  <si>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</si>
  <si>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</si>
  <si>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</si>
  <si>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</si>
  <si>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</si>
  <si>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</si>
  <si>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</si>
  <si>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</si>
  <si>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</si>
  <si>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</si>
  <si>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</si>
  <si>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</si>
  <si>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</si>
  <si>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</si>
  <si>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</si>
  <si>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</si>
  <si>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</si>
  <si>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</si>
  <si>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</si>
  <si>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</si>
  <si>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</si>
  <si>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</si>
  <si>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</si>
  <si>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</si>
  <si>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</si>
  <si>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</si>
  <si>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</si>
  <si>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</si>
  <si>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</si>
  <si>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</si>
  <si>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</si>
  <si>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</si>
  <si>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</si>
  <si>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</si>
  <si>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</si>
  <si>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</si>
  <si>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</si>
  <si>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</si>
  <si>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</si>
  <si>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</si>
  <si>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</si>
  <si>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</si>
  <si>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</si>
  <si>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</si>
  <si>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</si>
  <si>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</si>
  <si>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</si>
  <si>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</si>
  <si>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</si>
  <si>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</si>
  <si>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</si>
  <si>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</si>
  <si>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</si>
  <si>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</si>
  <si>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</si>
  <si>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</si>
  <si>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</si>
  <si>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</si>
  <si>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</si>
  <si>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</si>
  <si>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</si>
  <si>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</si>
  <si>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</si>
  <si>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</si>
  <si>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</si>
  <si>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</si>
  <si>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</si>
  <si>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</si>
  <si>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</si>
  <si>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</si>
  <si>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</si>
  <si>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</si>
  <si>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</si>
  <si>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</si>
  <si>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</si>
  <si>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</si>
  <si>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</si>
  <si>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</si>
  <si>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</si>
  <si>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</si>
  <si>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</si>
  <si>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</si>
  <si>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</si>
  <si>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</si>
  <si>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</si>
  <si>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</si>
  <si>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</si>
  <si>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</si>
  <si>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</si>
  <si>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</si>
  <si>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</si>
  <si>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</si>
  <si>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</si>
  <si>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</si>
  <si>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</si>
  <si>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</si>
  <si>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</si>
  <si>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</si>
  <si>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</si>
  <si>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</si>
  <si>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</si>
  <si>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</si>
  <si>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</si>
  <si>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</si>
  <si>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</si>
  <si>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</si>
  <si>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</si>
  <si>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</si>
  <si>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</si>
  <si>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</si>
  <si>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</si>
  <si>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</si>
  <si>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</si>
  <si>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</si>
  <si>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</si>
  <si>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</si>
  <si>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</si>
  <si>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</si>
  <si>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</si>
  <si>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</si>
  <si>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</si>
  <si>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</si>
  <si>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</si>
  <si>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</si>
  <si>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</si>
  <si>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</si>
  <si>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</si>
  <si>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</si>
  <si>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</si>
  <si>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</si>
  <si>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</si>
  <si>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</si>
  <si>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</si>
  <si>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</si>
  <si>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</si>
  <si>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</si>
  <si>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</si>
  <si>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</si>
  <si>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</si>
  <si>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</si>
  <si>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</si>
  <si>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</si>
  <si>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</si>
  <si>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</si>
  <si>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</si>
  <si>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</si>
  <si>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</si>
  <si>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</si>
  <si>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</si>
  <si>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</si>
  <si>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</si>
  <si>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</si>
  <si>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</si>
  <si>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</si>
  <si>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</si>
  <si>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</si>
  <si>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</si>
  <si>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</si>
  <si>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</si>
  <si>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</si>
  <si>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</si>
  <si>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</si>
  <si>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</si>
  <si>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</si>
  <si>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</si>
  <si>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</si>
  <si>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</si>
  <si>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</si>
  <si>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</si>
  <si>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</si>
  <si>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</si>
  <si>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</si>
  <si>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</si>
  <si>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</si>
  <si>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</si>
  <si>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</si>
  <si>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</si>
  <si>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</si>
  <si>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</si>
  <si>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</si>
  <si>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</si>
  <si>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</si>
  <si>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</si>
  <si>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</si>
  <si>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</si>
  <si>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</si>
  <si>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</si>
  <si>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</si>
  <si>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</si>
  <si>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</si>
  <si>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</si>
  <si>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</si>
  <si>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</si>
  <si>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</si>
  <si>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</si>
  <si>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</si>
  <si>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</si>
  <si>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</si>
  <si>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</si>
  <si>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</si>
  <si>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</si>
  <si>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</si>
  <si>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</si>
  <si>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</si>
  <si>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</si>
  <si>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</si>
  <si>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</si>
  <si>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</si>
  <si>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</si>
  <si>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</si>
  <si>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</si>
  <si>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</si>
  <si>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</si>
  <si>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</si>
  <si>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</si>
  <si>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</si>
  <si>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</si>
  <si>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</si>
  <si>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</si>
  <si>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</si>
  <si>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</si>
  <si>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</si>
  <si>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</si>
  <si>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</si>
  <si>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</si>
  <si>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</si>
  <si>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</si>
  <si>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</si>
  <si>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</si>
  <si>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</si>
  <si>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</si>
  <si>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</si>
  <si>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</si>
  <si>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</si>
  <si>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</si>
  <si>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</si>
  <si>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</si>
  <si>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</si>
  <si>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</si>
  <si>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</si>
  <si>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</si>
  <si>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</si>
  <si>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</si>
  <si>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</si>
  <si>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</si>
  <si>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</si>
  <si>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</si>
  <si>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</si>
  <si>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</si>
  <si>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</si>
  <si>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</si>
  <si>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</si>
  <si>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</si>
  <si>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</si>
  <si>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</si>
  <si>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</si>
  <si>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</si>
  <si>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</si>
  <si>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</si>
  <si>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</si>
  <si>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</si>
  <si>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</si>
  <si>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</si>
  <si>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</si>
  <si>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</si>
  <si>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</si>
  <si>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</si>
  <si>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</si>
  <si>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</si>
  <si>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</si>
  <si>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</si>
  <si>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</si>
  <si>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</si>
  <si>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</si>
  <si>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</si>
  <si>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</si>
  <si>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</si>
  <si>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</si>
  <si>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</si>
  <si>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</si>
  <si>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</si>
  <si>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</si>
  <si>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</si>
  <si>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</si>
  <si>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</si>
  <si>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</si>
  <si>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</si>
  <si>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</si>
  <si>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</si>
  <si>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</si>
  <si>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</si>
  <si>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</si>
  <si>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</si>
  <si>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</si>
  <si>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</si>
  <si>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</si>
  <si>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</si>
  <si>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</si>
  <si>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</si>
  <si>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</si>
  <si>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</si>
  <si>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</si>
  <si>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</si>
  <si>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</si>
  <si>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</si>
  <si>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</si>
  <si>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</si>
  <si>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</si>
  <si>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</si>
  <si>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</si>
  <si>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</si>
  <si>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</si>
  <si>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</si>
  <si>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</si>
  <si>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</si>
  <si>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</si>
  <si>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</si>
  <si>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</si>
  <si>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</si>
  <si>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</si>
  <si>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</si>
  <si>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</si>
  <si>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</si>
  <si>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</si>
  <si>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</si>
  <si>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</si>
  <si>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</si>
  <si>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</si>
  <si>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</si>
  <si>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</si>
  <si>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</si>
  <si>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</si>
  <si>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</si>
  <si>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</si>
  <si>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</si>
  <si>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</si>
  <si>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</si>
  <si>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</si>
  <si>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</si>
  <si>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</si>
  <si>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</si>
  <si>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</si>
  <si>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</si>
  <si>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</si>
  <si>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</si>
  <si>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</si>
  <si>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</si>
  <si>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</si>
  <si>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</si>
  <si>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</si>
  <si>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</si>
  <si>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</si>
  <si>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</si>
  <si>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</si>
  <si>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</si>
  <si>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</si>
  <si>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</si>
  <si>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</si>
  <si>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</si>
  <si>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</si>
  <si>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</si>
  <si>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</si>
  <si>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</si>
  <si>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</si>
  <si>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</si>
  <si>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</si>
  <si>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</si>
  <si>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</si>
  <si>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</si>
  <si>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</si>
  <si>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</si>
  <si>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</si>
  <si>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</si>
  <si>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</si>
  <si>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</si>
  <si>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</si>
  <si>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</si>
  <si>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</si>
  <si>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</si>
  <si>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</si>
  <si>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</si>
  <si>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</si>
  <si>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</si>
  <si>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</si>
  <si>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</si>
  <si>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</si>
  <si>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</si>
  <si>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</si>
  <si>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</si>
  <si>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</si>
  <si>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</si>
  <si>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</si>
  <si>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</si>
  <si>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</si>
  <si>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</si>
  <si>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</si>
  <si>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</si>
  <si>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</si>
  <si>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</si>
  <si>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</si>
  <si>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</si>
  <si>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</si>
  <si>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</si>
  <si>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</si>
  <si>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</si>
  <si>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</si>
  <si>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</si>
  <si>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</si>
  <si>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</si>
  <si>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</si>
  <si>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</si>
  <si>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</si>
  <si>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</si>
  <si>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</si>
  <si>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</si>
  <si>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</si>
  <si>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</si>
  <si>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</si>
  <si>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</si>
  <si>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</si>
  <si>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</si>
  <si>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</si>
  <si>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</si>
  <si>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</si>
  <si>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</si>
  <si>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</si>
  <si>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</si>
  <si>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</si>
  <si>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</si>
  <si>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</si>
  <si>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</si>
  <si>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</si>
  <si>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</si>
  <si>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</si>
  <si>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</si>
  <si>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</si>
  <si>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</si>
  <si>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</si>
  <si>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</si>
  <si>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</si>
  <si>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</si>
  <si>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</si>
  <si>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</si>
  <si>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</si>
  <si>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</si>
  <si>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</si>
  <si>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</si>
  <si>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</si>
  <si>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</si>
  <si>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</si>
  <si>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</si>
  <si>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</si>
  <si>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</si>
  <si>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</si>
  <si>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</si>
  <si>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</si>
  <si>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</si>
  <si>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</si>
  <si>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</si>
  <si>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</si>
  <si>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</si>
  <si>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</si>
  <si>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</si>
  <si>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</si>
  <si>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</si>
  <si>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</si>
  <si>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</si>
  <si>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</si>
  <si>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</si>
  <si>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</si>
  <si>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</si>
  <si>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</si>
  <si>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</si>
  <si>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</si>
  <si>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</si>
  <si>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</si>
  <si>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</si>
  <si>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</si>
  <si>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</si>
  <si>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</si>
  <si>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</si>
  <si>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</si>
  <si>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</si>
  <si>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</si>
  <si>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</si>
  <si>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</si>
  <si>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</si>
  <si>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</si>
  <si>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</si>
  <si>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</si>
  <si>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</si>
  <si>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</si>
  <si>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</si>
  <si>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</si>
  <si>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</si>
  <si>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</si>
  <si>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</si>
  <si>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</si>
  <si>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</si>
  <si>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</si>
  <si>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</si>
  <si>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</si>
  <si>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</si>
  <si>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</si>
  <si>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</si>
  <si>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</si>
  <si>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</si>
  <si>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</si>
  <si>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</si>
  <si>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</si>
  <si>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</si>
  <si>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</si>
  <si>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</si>
  <si>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</si>
  <si>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</si>
  <si>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</si>
  <si>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</si>
  <si>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</si>
  <si>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</si>
  <si>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</si>
  <si>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</si>
  <si>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</si>
  <si>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</si>
  <si>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</si>
  <si>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</si>
  <si>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</si>
  <si>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</si>
  <si>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</si>
  <si>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</si>
  <si>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</si>
  <si>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</si>
  <si>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</si>
  <si>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</si>
  <si>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</si>
  <si>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</si>
  <si>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</si>
  <si>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</si>
  <si>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</si>
  <si>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</si>
  <si>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</si>
  <si>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</si>
  <si>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</si>
  <si>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</si>
  <si>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</si>
  <si>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</si>
  <si>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</si>
  <si>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</si>
  <si>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</si>
  <si>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</si>
  <si>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</si>
  <si>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</si>
  <si>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</si>
  <si>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</si>
  <si>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</si>
  <si>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</si>
  <si>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</si>
  <si>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</si>
  <si>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</si>
  <si>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</si>
  <si>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</si>
  <si>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</si>
  <si>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</si>
  <si>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</si>
  <si>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</si>
  <si>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</si>
  <si>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</si>
  <si>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</si>
  <si>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</si>
  <si>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</si>
  <si>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</si>
  <si>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</si>
  <si>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</si>
  <si>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</si>
  <si>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</si>
  <si>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</si>
  <si>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</si>
  <si>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</si>
  <si>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</si>
  <si>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</si>
  <si>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</si>
  <si>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</si>
  <si>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</si>
  <si>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</si>
  <si>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</si>
  <si>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</si>
  <si>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</si>
  <si>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</si>
  <si>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</si>
  <si>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</si>
  <si>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</si>
  <si>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</si>
  <si>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</si>
  <si>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</si>
  <si>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</si>
  <si>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</si>
  <si>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</si>
  <si>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</si>
  <si>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</si>
  <si>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</si>
  <si>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</si>
  <si>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</si>
  <si>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</si>
  <si>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</si>
  <si>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</si>
  <si>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</si>
  <si>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</si>
  <si>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</si>
  <si>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</si>
  <si>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</si>
  <si>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</si>
  <si>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</si>
  <si>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</si>
  <si>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</si>
  <si>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</si>
  <si>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</si>
  <si>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</si>
  <si>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</si>
  <si>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</si>
  <si>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</si>
  <si>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</si>
  <si>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</si>
  <si>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</si>
  <si>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</si>
  <si>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</si>
  <si>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</si>
  <si>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</si>
  <si>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</si>
  <si>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</si>
  <si>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</si>
  <si>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</si>
  <si>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</si>
  <si>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</si>
  <si>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</si>
  <si>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</si>
  <si>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</si>
  <si>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</si>
  <si>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</si>
  <si>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</si>
  <si>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</si>
  <si>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</si>
  <si>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</si>
  <si>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</si>
  <si>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</si>
  <si>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</si>
  <si>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</si>
  <si>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</si>
  <si>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</si>
  <si>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</si>
  <si>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</si>
  <si>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</si>
  <si>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</si>
  <si>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</si>
  <si>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</si>
  <si>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</si>
  <si>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</si>
  <si>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</si>
  <si>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</si>
  <si>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</si>
  <si>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</si>
  <si>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</si>
  <si>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</si>
  <si>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</si>
  <si>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</si>
  <si>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</si>
  <si>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</si>
  <si>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</si>
  <si>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</si>
  <si>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</si>
  <si>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</si>
  <si>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</si>
  <si>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</si>
  <si>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</si>
  <si>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</si>
  <si>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</si>
  <si>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</si>
  <si>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</si>
  <si>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</si>
  <si>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</si>
  <si>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</si>
  <si>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</si>
  <si>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</si>
  <si>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</si>
  <si>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</si>
  <si>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</si>
  <si>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</si>
  <si>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</si>
  <si>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</si>
  <si>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</si>
  <si>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</si>
  <si>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</si>
  <si>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</si>
  <si>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</si>
  <si>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</si>
  <si>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</si>
  <si>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</si>
  <si>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</si>
  <si>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</si>
  <si>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</si>
  <si>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</si>
  <si>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</si>
  <si>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</si>
  <si>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</si>
  <si>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</si>
  <si>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</si>
  <si>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</si>
  <si>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</si>
  <si>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</si>
  <si>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</si>
  <si>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</si>
  <si>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</si>
  <si>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</si>
  <si>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</si>
  <si>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</si>
  <si>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</si>
  <si>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</si>
  <si>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</si>
  <si>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</si>
  <si>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</si>
  <si>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</si>
  <si>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</si>
  <si>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</si>
  <si>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</si>
  <si>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</si>
  <si>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</si>
  <si>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</si>
  <si>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</si>
  <si>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</si>
  <si>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</si>
  <si>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</si>
  <si>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</si>
  <si>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</si>
  <si>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</si>
  <si>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</si>
  <si>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</si>
  <si>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</si>
  <si>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</si>
  <si>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</si>
  <si>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</si>
  <si>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</si>
  <si>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</si>
  <si>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</si>
  <si>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</si>
  <si>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</si>
  <si>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</si>
  <si>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</si>
  <si>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</si>
  <si>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</si>
  <si>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</si>
  <si>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</si>
  <si>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</si>
  <si>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</si>
  <si>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</si>
  <si>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</si>
  <si>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</si>
  <si>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</si>
  <si>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</si>
  <si>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</si>
  <si>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</si>
  <si>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</si>
  <si>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</si>
  <si>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</si>
  <si>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</si>
  <si>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</si>
  <si>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</si>
  <si>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</si>
  <si>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</si>
  <si>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</si>
  <si>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</si>
  <si>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</si>
  <si>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</si>
  <si>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</si>
  <si>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</si>
  <si>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</si>
  <si>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</si>
  <si>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</si>
  <si>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</si>
  <si>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</si>
  <si>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</si>
  <si>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</si>
  <si>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</si>
  <si>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</si>
  <si>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</si>
  <si>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</si>
  <si>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</si>
  <si>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</si>
  <si>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</si>
  <si>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</si>
  <si>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</si>
  <si>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</si>
  <si>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</si>
  <si>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</si>
  <si>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</si>
  <si>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</si>
  <si>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</si>
  <si>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</si>
  <si>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</si>
  <si>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</si>
  <si>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</si>
  <si>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</si>
  <si>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</si>
  <si>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</si>
  <si>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</si>
  <si>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</si>
  <si>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</si>
  <si>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</si>
  <si>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</si>
  <si>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</si>
  <si>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</si>
  <si>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</si>
  <si>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</si>
  <si>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</si>
  <si>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</si>
  <si>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</si>
  <si>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</si>
  <si>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</si>
  <si>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</si>
  <si>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</si>
  <si>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</si>
  <si>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</si>
  <si>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</si>
  <si>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</si>
  <si>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</si>
  <si>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</si>
  <si>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</si>
  <si>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</si>
  <si>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</si>
  <si>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</si>
  <si>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</si>
  <si>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</si>
  <si>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</si>
  <si>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</si>
  <si>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</si>
  <si>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</si>
  <si>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</si>
  <si>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</si>
  <si>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</si>
  <si>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</si>
  <si>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</si>
  <si>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</si>
  <si>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</si>
  <si>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</si>
  <si>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</si>
  <si>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</si>
  <si>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</si>
  <si>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</si>
  <si>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</si>
  <si>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</si>
  <si>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</si>
  <si>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</si>
  <si>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</si>
  <si>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</si>
  <si>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</si>
  <si>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</si>
  <si>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</si>
  <si>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</si>
  <si>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</si>
  <si>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</si>
  <si>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</si>
  <si>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</si>
  <si>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</si>
  <si>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</si>
  <si>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</si>
  <si>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</si>
  <si>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</si>
  <si>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</si>
  <si>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</si>
  <si>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</si>
  <si>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</si>
  <si>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</si>
  <si>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</si>
  <si>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</si>
  <si>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</si>
  <si>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</si>
  <si>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</si>
  <si>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</si>
  <si>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</si>
  <si>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</si>
  <si>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</si>
  <si>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</si>
  <si>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</si>
  <si>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</si>
  <si>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</si>
  <si>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</si>
  <si>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</si>
  <si>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</si>
  <si>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</si>
  <si>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</si>
  <si>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</si>
  <si>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</si>
  <si>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</si>
  <si>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</si>
  <si>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</si>
  <si>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</si>
  <si>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</si>
  <si>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</si>
  <si>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</si>
  <si>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</si>
  <si>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</si>
  <si>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</si>
  <si>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</si>
  <si>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</si>
  <si>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</si>
  <si>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</si>
  <si>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</si>
  <si>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</si>
  <si>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</si>
  <si>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</si>
  <si>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</si>
  <si>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</si>
  <si>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</si>
  <si>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</si>
  <si>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</si>
  <si>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</si>
  <si>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</si>
  <si>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</si>
  <si>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</si>
  <si>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</si>
  <si>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</si>
  <si>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</si>
  <si>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</si>
  <si>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</si>
  <si>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</si>
  <si>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</si>
  <si>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</si>
  <si>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</si>
  <si>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</si>
  <si>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</si>
  <si>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</si>
  <si>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</si>
  <si>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</si>
  <si>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</si>
  <si>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</si>
  <si>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</si>
  <si>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</si>
  <si>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</si>
  <si>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</si>
  <si>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</si>
  <si>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</si>
  <si>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</si>
  <si>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</si>
  <si>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</si>
  <si>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</si>
  <si>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</si>
  <si>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</si>
  <si>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</si>
  <si>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</si>
  <si>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</si>
  <si>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</si>
  <si>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</si>
  <si>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</si>
  <si>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</si>
  <si>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</si>
  <si>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</si>
  <si>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</si>
  <si>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</si>
  <si>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</si>
  <si>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</si>
  <si>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</si>
  <si>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</si>
  <si>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</si>
  <si>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</si>
  <si>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</si>
  <si>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</si>
  <si>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</si>
  <si>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</si>
  <si>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</si>
  <si>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</si>
  <si>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</si>
  <si>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</si>
  <si>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</si>
  <si>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</si>
  <si>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</si>
  <si>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</si>
  <si>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</si>
  <si>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</si>
  <si>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</si>
  <si>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</si>
  <si>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</si>
  <si>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</si>
  <si>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</si>
  <si>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</si>
  <si>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</si>
  <si>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</si>
  <si>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</si>
  <si>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</si>
  <si>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</si>
  <si>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</si>
  <si>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</si>
  <si>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</si>
  <si>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</si>
  <si>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</si>
  <si>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</si>
  <si>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</si>
  <si>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</si>
  <si>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</si>
  <si>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</si>
  <si>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</si>
  <si>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</si>
  <si>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</si>
  <si>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</si>
  <si>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</si>
  <si>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</si>
  <si>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</si>
  <si>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</si>
  <si>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</si>
  <si>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</si>
  <si>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</si>
  <si>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</si>
  <si>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</si>
  <si>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</si>
  <si>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</si>
  <si>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</si>
  <si>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</si>
  <si>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</si>
  <si>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</si>
  <si>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</si>
  <si>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</si>
  <si>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</si>
  <si>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</si>
  <si>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</si>
  <si>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</si>
  <si>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</si>
  <si>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</si>
  <si>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</si>
  <si>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</si>
  <si>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</si>
  <si>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</si>
  <si>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</si>
  <si>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</si>
  <si>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</si>
  <si>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</si>
  <si>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</si>
  <si>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</si>
  <si>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</si>
  <si>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</si>
  <si>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</si>
  <si>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</si>
  <si>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</si>
  <si>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</si>
  <si>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</si>
  <si>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</si>
  <si>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</si>
  <si>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</si>
  <si>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</si>
  <si>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</si>
  <si>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</si>
  <si>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</si>
  <si>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</si>
  <si>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</si>
  <si>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</si>
  <si>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</si>
  <si>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</si>
  <si>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</si>
  <si>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</si>
  <si>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</si>
  <si>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</si>
  <si>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</si>
  <si>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</si>
  <si>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</si>
  <si>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</si>
  <si>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</si>
  <si>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</si>
  <si>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</si>
  <si>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</si>
  <si>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</si>
  <si>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</si>
  <si>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</si>
  <si>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</si>
  <si>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</si>
  <si>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</si>
  <si>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</si>
  <si>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</si>
  <si>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</si>
  <si>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</si>
  <si>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</si>
  <si>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</si>
  <si>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</si>
  <si>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</si>
  <si>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</si>
  <si>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</si>
  <si>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</si>
  <si>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</si>
  <si>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</si>
  <si>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</si>
  <si>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</si>
  <si>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</si>
  <si>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</si>
  <si>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</si>
  <si>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</si>
  <si>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</si>
  <si>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</si>
  <si>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</si>
  <si>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</si>
  <si>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</si>
  <si>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</si>
  <si>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</si>
  <si>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</si>
  <si>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</si>
  <si>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</si>
  <si>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</si>
  <si>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</si>
  <si>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</si>
  <si>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</si>
  <si>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</si>
  <si>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</si>
  <si>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</si>
  <si>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</si>
  <si>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</si>
  <si>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</si>
  <si>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</si>
  <si>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</si>
  <si>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</si>
  <si>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</si>
  <si>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</si>
  <si>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</si>
  <si>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</si>
  <si>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</si>
  <si>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</si>
  <si>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</si>
  <si>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</si>
  <si>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</si>
  <si>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</si>
  <si>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</si>
  <si>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</si>
  <si>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</si>
  <si>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</si>
  <si>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</si>
  <si>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</si>
  <si>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</si>
  <si>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</si>
  <si>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</si>
  <si>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</si>
  <si>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</si>
  <si>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</si>
  <si>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</si>
  <si>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</si>
  <si>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</si>
  <si>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</si>
  <si>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</si>
  <si>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</si>
  <si>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</si>
  <si>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</si>
  <si>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</si>
  <si>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</si>
  <si>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</si>
  <si>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</si>
  <si>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</si>
  <si>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</si>
  <si>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</si>
  <si>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</si>
  <si>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</si>
  <si>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</si>
  <si>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</si>
  <si>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</si>
  <si>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</si>
  <si>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</si>
  <si>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</si>
  <si>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</si>
  <si>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</si>
  <si>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</si>
  <si>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</si>
  <si>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</si>
  <si>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</si>
  <si>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</si>
  <si>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</si>
  <si>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</si>
  <si>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</si>
  <si>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</si>
  <si>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</si>
  <si>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</si>
  <si>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</si>
  <si>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</si>
  <si>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</si>
  <si>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</si>
  <si>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</si>
  <si>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</si>
  <si>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</si>
  <si>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</si>
  <si>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</si>
  <si>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</si>
  <si>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</si>
  <si>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</si>
  <si>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</si>
  <si>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</si>
  <si>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</si>
  <si>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</si>
  <si>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</si>
  <si>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</si>
  <si>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</si>
  <si>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</si>
  <si>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</si>
  <si>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</si>
  <si>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</si>
  <si>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</si>
  <si>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</si>
  <si>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</si>
  <si>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</si>
  <si>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</si>
  <si>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</si>
  <si>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</si>
  <si>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</si>
  <si>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</si>
  <si>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</si>
  <si>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</si>
  <si>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</si>
  <si>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</si>
  <si>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</si>
  <si>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</si>
  <si>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</si>
  <si>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</si>
  <si>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</si>
  <si>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</si>
  <si>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</si>
  <si>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</si>
  <si>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</si>
  <si>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</si>
  <si>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</si>
  <si>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</si>
  <si>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</si>
  <si>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</si>
  <si>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</si>
  <si>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</si>
  <si>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</si>
  <si>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</si>
  <si>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</si>
  <si>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</si>
  <si>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</si>
  <si>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</si>
  <si>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</si>
  <si>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</si>
  <si>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</si>
  <si>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</si>
  <si>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</si>
  <si>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</si>
  <si>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</si>
  <si>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</si>
  <si>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</si>
  <si>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</si>
  <si>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</si>
  <si>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</si>
  <si>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</si>
  <si>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</si>
  <si>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</si>
  <si>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</si>
  <si>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</si>
  <si>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</si>
  <si>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</si>
  <si>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</si>
  <si>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</si>
  <si>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</si>
  <si>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</si>
  <si>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</si>
  <si>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</si>
  <si>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</si>
  <si>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</si>
  <si>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</si>
  <si>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</si>
  <si>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</si>
  <si>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</si>
  <si>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</si>
  <si>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</si>
  <si>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</si>
  <si>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</si>
  <si>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</si>
  <si>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</si>
  <si>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</si>
  <si>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</si>
  <si>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</si>
  <si>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</si>
  <si>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</si>
  <si>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</si>
  <si>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</si>
  <si>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</si>
  <si>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</si>
  <si>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</si>
  <si>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</si>
  <si>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</si>
  <si>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</si>
  <si>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</si>
  <si>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</si>
  <si>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</si>
  <si>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</si>
  <si>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</si>
  <si>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</si>
  <si>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</si>
  <si>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</si>
  <si>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</si>
  <si>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</si>
  <si>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</si>
  <si>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</si>
  <si>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</si>
  <si>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</si>
  <si>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</si>
  <si>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</si>
  <si>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</si>
  <si>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</si>
  <si>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</si>
  <si>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</si>
  <si>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</si>
  <si>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</si>
  <si>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</si>
  <si>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</si>
  <si>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</si>
  <si>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</si>
  <si>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</si>
  <si>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</si>
  <si>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</si>
  <si>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</si>
  <si>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</si>
  <si>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</si>
  <si>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</si>
  <si>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</si>
  <si>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</si>
  <si>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</si>
  <si>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</si>
  <si>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</si>
  <si>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</si>
  <si>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</si>
  <si>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</si>
  <si>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</si>
  <si>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</si>
  <si>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</si>
  <si>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</si>
  <si>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</si>
  <si>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</si>
  <si>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</si>
  <si>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</si>
  <si>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</si>
  <si>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</si>
  <si>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</si>
  <si>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</si>
  <si>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</si>
  <si>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</si>
  <si>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</si>
  <si>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</si>
  <si>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</si>
  <si>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</si>
  <si>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</si>
  <si>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</si>
  <si>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</si>
  <si>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</si>
  <si>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</si>
  <si>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</si>
  <si>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</si>
  <si>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</si>
  <si>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</si>
  <si>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</si>
  <si>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</si>
  <si>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</si>
  <si>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</si>
  <si>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</si>
  <si>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</si>
  <si>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</si>
  <si>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</si>
  <si>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</si>
  <si>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</si>
  <si>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</si>
  <si>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</si>
  <si>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</si>
  <si>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</si>
  <si>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</si>
  <si>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</si>
  <si>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</si>
  <si>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</si>
  <si>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</si>
  <si>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</si>
  <si>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</si>
  <si>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</si>
  <si>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</si>
  <si>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</si>
  <si>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</si>
  <si>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</si>
  <si>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</si>
  <si>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</si>
  <si>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</si>
  <si>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</si>
  <si>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</si>
  <si>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</si>
  <si>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</si>
  <si>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</si>
  <si>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</si>
  <si>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</si>
  <si>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</si>
  <si>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</si>
  <si>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</si>
  <si>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</si>
  <si>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</si>
  <si>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</si>
  <si>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</si>
  <si>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</si>
  <si>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</si>
  <si>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</si>
  <si>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</si>
  <si>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</si>
  <si>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</si>
  <si>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</si>
  <si>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</si>
  <si>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</si>
  <si>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</si>
  <si>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</si>
  <si>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</si>
  <si>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</si>
  <si>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</si>
  <si>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</si>
  <si>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</si>
  <si>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</si>
  <si>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</si>
  <si>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</si>
  <si>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</si>
  <si>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</si>
  <si>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</si>
  <si>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</si>
  <si>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</si>
  <si>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</si>
  <si>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</si>
  <si>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</si>
  <si>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</si>
  <si>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</si>
  <si>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</si>
  <si>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</si>
  <si>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</si>
  <si>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</si>
  <si>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</si>
  <si>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</si>
  <si>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</si>
  <si>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</si>
  <si>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</si>
  <si>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</si>
  <si>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</si>
  <si>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</si>
  <si>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</si>
  <si>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</si>
  <si>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</si>
  <si>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</si>
  <si>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</si>
  <si>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</si>
  <si>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</si>
  <si>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</si>
  <si>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</si>
  <si>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</si>
  <si>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</si>
  <si>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</si>
  <si>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</si>
  <si>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</si>
  <si>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</si>
  <si>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</si>
  <si>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</si>
  <si>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</si>
  <si>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</si>
  <si>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</si>
  <si>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</si>
  <si>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</si>
  <si>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</si>
  <si>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</si>
  <si>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</si>
  <si>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</si>
  <si>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</si>
  <si>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</si>
  <si>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</si>
  <si>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</si>
  <si>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</si>
  <si>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</si>
  <si>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</si>
  <si>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</si>
  <si>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</si>
  <si>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</si>
  <si>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</si>
  <si>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</si>
  <si>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</si>
  <si>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</si>
  <si>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</si>
  <si>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</si>
  <si>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</si>
  <si>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</si>
  <si>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</si>
  <si>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</si>
  <si>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</si>
  <si>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</si>
  <si>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</si>
  <si>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</si>
  <si>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</si>
  <si>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</si>
  <si>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</si>
  <si>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</si>
  <si>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</si>
  <si>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</si>
  <si>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</si>
  <si>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</si>
  <si>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</si>
  <si>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</si>
  <si>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</si>
  <si>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</si>
  <si>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</si>
  <si>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</si>
  <si>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</si>
  <si>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</si>
  <si>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</si>
  <si>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</si>
  <si>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</si>
  <si>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</si>
  <si>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</si>
  <si>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</si>
  <si>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</si>
  <si>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</si>
  <si>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</si>
  <si>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</si>
  <si>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</si>
  <si>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</si>
  <si>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</si>
  <si>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</si>
  <si>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</si>
  <si>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</si>
  <si>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</si>
  <si>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</si>
  <si>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</si>
  <si>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</si>
  <si>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</si>
  <si>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</si>
  <si>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</si>
  <si>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</si>
  <si>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</si>
  <si>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</si>
  <si>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</si>
  <si>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</si>
  <si>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</si>
  <si>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</si>
  <si>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</si>
  <si>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</si>
  <si>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</si>
  <si>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</si>
  <si>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</si>
  <si>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</si>
  <si>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</si>
  <si>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</si>
  <si>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</si>
  <si>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</si>
  <si>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</si>
  <si>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</si>
  <si>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</si>
  <si>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</si>
  <si>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</si>
  <si>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</si>
  <si>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</si>
  <si>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</si>
  <si>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</si>
  <si>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</si>
  <si>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</si>
  <si>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</si>
  <si>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</si>
  <si>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</si>
  <si>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</si>
  <si>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</si>
  <si>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</si>
  <si>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</si>
  <si>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</si>
  <si>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</si>
  <si>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</si>
  <si>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</si>
  <si>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</si>
  <si>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</si>
  <si>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</si>
  <si>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</si>
  <si>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</si>
  <si>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</si>
  <si>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</si>
  <si>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</si>
  <si>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</si>
  <si>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</si>
  <si>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</si>
  <si>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</si>
  <si>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</si>
  <si>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</si>
  <si>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</si>
  <si>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</si>
  <si>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</si>
  <si>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</si>
  <si>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</si>
  <si>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</si>
  <si>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</si>
  <si>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</si>
  <si>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</si>
  <si>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</si>
  <si>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</si>
  <si>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</si>
  <si>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</si>
  <si>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</si>
  <si>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</si>
  <si>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</si>
  <si>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</si>
  <si>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</si>
  <si>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</si>
  <si>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</si>
  <si>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</si>
  <si>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</si>
  <si>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</si>
  <si>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</si>
  <si>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</si>
  <si>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</si>
  <si>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</si>
  <si>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</si>
  <si>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</si>
  <si>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</si>
  <si>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</si>
  <si>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</si>
  <si>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</si>
  <si>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</si>
  <si>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</si>
  <si>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</si>
  <si>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</si>
  <si>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</si>
  <si>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</si>
  <si>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</si>
  <si>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</si>
  <si>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</si>
  <si>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</si>
  <si>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</si>
  <si>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</si>
  <si>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</si>
  <si>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</si>
  <si>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</si>
  <si>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</si>
  <si>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</si>
  <si>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</si>
  <si>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</si>
  <si>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</si>
  <si>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</si>
  <si>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</si>
  <si>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</si>
  <si>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</si>
  <si>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</si>
  <si>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</si>
  <si>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</si>
  <si>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</si>
  <si>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</si>
  <si>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</si>
  <si>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</si>
  <si>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</si>
  <si>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</si>
  <si>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</si>
  <si>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</si>
  <si>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</si>
  <si>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</si>
  <si>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</si>
  <si>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</si>
  <si>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</si>
  <si>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</si>
  <si>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</si>
  <si>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</si>
  <si>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</si>
  <si>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</si>
  <si>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</si>
  <si>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</si>
  <si>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</si>
  <si>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</si>
  <si>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</si>
  <si>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</si>
  <si>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</si>
  <si>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</si>
  <si>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</si>
  <si>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</si>
  <si>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</si>
  <si>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</si>
  <si>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</si>
  <si>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</si>
  <si>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</si>
  <si>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</si>
  <si>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</si>
  <si>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</si>
  <si>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</si>
  <si>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</si>
  <si>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</si>
  <si>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</si>
  <si>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</si>
  <si>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</si>
  <si>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</si>
  <si>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</si>
  <si>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</si>
  <si>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</si>
  <si>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</si>
  <si>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</si>
  <si>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</si>
  <si>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</si>
  <si>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</si>
  <si>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</si>
  <si>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</si>
  <si>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</si>
  <si>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</si>
  <si>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</si>
  <si>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</si>
  <si>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</si>
  <si>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</si>
  <si>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</si>
  <si>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</si>
  <si>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</si>
  <si>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</si>
  <si>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</si>
  <si>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</si>
  <si>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</si>
  <si>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</si>
  <si>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</si>
  <si>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</si>
  <si>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</si>
  <si>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</si>
  <si>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</si>
  <si>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</si>
  <si>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</si>
  <si>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</si>
  <si>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</si>
  <si>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</si>
  <si>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</si>
  <si>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</si>
  <si>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</si>
  <si>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</si>
  <si>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</si>
  <si>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</si>
  <si>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</si>
  <si>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</si>
  <si>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</si>
  <si>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</si>
  <si>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</si>
  <si>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</si>
  <si>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</si>
  <si>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</si>
  <si>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</si>
  <si>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</si>
  <si>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</si>
  <si>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</si>
  <si>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</si>
  <si>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</si>
  <si>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</si>
  <si>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</si>
  <si>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</si>
  <si>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</si>
  <si>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</si>
  <si>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</si>
  <si>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</si>
  <si>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</si>
  <si>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</si>
  <si>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</si>
  <si>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</si>
  <si>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</si>
  <si>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</si>
  <si>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</si>
  <si>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</si>
  <si>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</si>
  <si>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</si>
  <si>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</si>
  <si>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</si>
  <si>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</si>
  <si>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</si>
  <si>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</si>
  <si>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</si>
  <si>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</si>
  <si>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</si>
  <si>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</si>
  <si>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</si>
  <si>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</si>
  <si>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</si>
  <si>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</si>
  <si>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</si>
  <si>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</si>
  <si>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</si>
  <si>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</si>
  <si>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</si>
  <si>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</si>
  <si>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</si>
  <si>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</si>
  <si>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</si>
  <si>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</si>
  <si>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</si>
  <si>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</si>
  <si>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</si>
  <si>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</si>
  <si>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</si>
  <si>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</si>
  <si>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</si>
  <si>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</si>
  <si>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</si>
  <si>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</si>
  <si>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</si>
  <si>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</si>
  <si>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</si>
  <si>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</si>
  <si>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</si>
  <si>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</si>
  <si>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</si>
  <si>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</si>
  <si>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</si>
  <si>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</si>
  <si>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</si>
  <si>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</si>
  <si>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</si>
  <si>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</si>
  <si>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</si>
  <si>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</si>
  <si>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</si>
  <si>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</si>
  <si>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</si>
  <si>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</si>
  <si>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</si>
  <si>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</si>
  <si>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</si>
  <si>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</si>
  <si>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</si>
  <si>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</si>
  <si>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</si>
  <si>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</si>
  <si>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</si>
  <si>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</si>
  <si>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</si>
  <si>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</si>
  <si>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</si>
  <si>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</si>
  <si>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</si>
  <si>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</si>
  <si>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</si>
  <si>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</si>
  <si>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</si>
  <si>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</si>
  <si>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</si>
  <si>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</si>
  <si>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</si>
  <si>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</si>
  <si>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</si>
  <si>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</si>
  <si>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</si>
  <si>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</si>
  <si>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</si>
  <si>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</si>
  <si>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</si>
  <si>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</si>
  <si>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</si>
  <si>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</si>
  <si>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</si>
  <si>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</si>
  <si>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</si>
  <si>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</si>
  <si>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</si>
  <si>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</si>
  <si>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</si>
  <si>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</si>
  <si>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</si>
  <si>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</si>
  <si>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</si>
  <si>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</si>
  <si>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</si>
  <si>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</si>
  <si>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</si>
  <si>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</si>
  <si>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</si>
  <si>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</si>
  <si>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</si>
  <si>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</si>
  <si>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</si>
  <si>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</si>
  <si>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</si>
  <si>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</si>
  <si>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</si>
  <si>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</si>
  <si>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</si>
  <si>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</si>
  <si>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</si>
  <si>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</si>
  <si>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</si>
  <si>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</si>
  <si>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</si>
  <si>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</si>
  <si>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</si>
  <si>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</si>
  <si>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</si>
  <si>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</si>
  <si>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</si>
  <si>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</si>
  <si>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</si>
  <si>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</si>
  <si>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</si>
  <si>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</si>
  <si>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</si>
  <si>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</si>
  <si>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</si>
  <si>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</si>
  <si>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</si>
  <si>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</si>
  <si>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</si>
  <si>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</si>
  <si>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</si>
  <si>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</si>
  <si>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</si>
  <si>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</si>
  <si>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</si>
  <si>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</si>
  <si>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</si>
  <si>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</si>
  <si>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</si>
  <si>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</si>
  <si>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</si>
  <si>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</si>
  <si>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</si>
  <si>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</si>
  <si>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</si>
  <si>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</si>
  <si>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</si>
  <si>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</si>
  <si>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</si>
  <si>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</si>
  <si>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</si>
  <si>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</si>
  <si>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</si>
  <si>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</si>
  <si>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</si>
  <si>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</si>
  <si>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</si>
  <si>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</si>
  <si>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</si>
  <si>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</si>
  <si>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</si>
  <si>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</si>
  <si>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</si>
  <si>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</si>
  <si>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</si>
  <si>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</si>
  <si>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</si>
  <si>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</si>
  <si>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</si>
  <si>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</si>
  <si>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</si>
  <si>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</si>
  <si>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</si>
  <si>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</si>
  <si>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</si>
  <si>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</si>
  <si>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</si>
  <si>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</si>
  <si>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</si>
  <si>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</si>
  <si>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</si>
  <si>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</si>
  <si>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</si>
  <si>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</si>
  <si>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</si>
  <si>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</si>
  <si>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</si>
  <si>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</si>
  <si>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</si>
  <si>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</si>
  <si>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</si>
  <si>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</si>
  <si>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</si>
  <si>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</si>
  <si>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</si>
  <si>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</si>
  <si>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</si>
  <si>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</si>
  <si>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</si>
  <si>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</si>
  <si>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</si>
  <si>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</si>
  <si>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</si>
  <si>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</si>
  <si>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</si>
  <si>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</si>
  <si>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</si>
  <si>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</si>
  <si>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</si>
  <si>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</si>
  <si>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</si>
  <si>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</si>
  <si>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</si>
  <si>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</si>
  <si>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</si>
  <si>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</si>
  <si>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</si>
  <si>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</si>
  <si>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</si>
  <si>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</si>
  <si>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</si>
  <si>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</si>
  <si>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</si>
  <si>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</si>
  <si>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</si>
  <si>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</si>
  <si>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</si>
  <si>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</si>
  <si>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</si>
  <si>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</si>
  <si>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</si>
  <si>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</si>
  <si>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</si>
  <si>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</si>
  <si>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</si>
  <si>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</si>
  <si>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</si>
  <si>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</si>
  <si>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</si>
  <si>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</si>
  <si>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</si>
  <si>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</si>
  <si>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</si>
  <si>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</si>
  <si>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</si>
  <si>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</si>
  <si>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</si>
  <si>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</si>
  <si>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</si>
  <si>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</si>
  <si>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</si>
  <si>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</si>
  <si>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</si>
  <si>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</si>
  <si>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</si>
  <si>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</si>
  <si>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</si>
  <si>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</si>
  <si>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</si>
  <si>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</si>
  <si>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</si>
  <si>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</si>
  <si>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</si>
  <si>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</si>
  <si>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</si>
  <si>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</si>
  <si>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</si>
  <si>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</si>
  <si>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</si>
  <si>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</si>
  <si>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</si>
  <si>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</si>
  <si>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</si>
  <si>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</si>
  <si>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</si>
  <si>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</si>
  <si>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</si>
  <si>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</si>
  <si>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</si>
  <si>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</si>
  <si>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</si>
  <si>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</si>
  <si>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</si>
  <si>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</si>
  <si>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</si>
  <si>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</si>
  <si>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</si>
  <si>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</si>
  <si>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</si>
  <si>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</si>
  <si>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</si>
  <si>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</si>
  <si>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</si>
  <si>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</si>
  <si>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</si>
  <si>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</si>
  <si>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</si>
  <si>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</si>
  <si>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</si>
  <si>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</si>
  <si>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</si>
  <si>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</si>
  <si>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</si>
  <si>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</si>
  <si>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</si>
  <si>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</si>
  <si>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</si>
  <si>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</si>
  <si>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</si>
  <si>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</si>
  <si>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</si>
  <si>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</si>
  <si>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</si>
  <si>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</si>
  <si>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</si>
  <si>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</si>
  <si>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</si>
  <si>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</si>
  <si>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</si>
  <si>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</si>
  <si>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</si>
  <si>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</si>
  <si>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</si>
  <si>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</si>
  <si>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</si>
  <si>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</si>
  <si>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</si>
  <si>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</si>
  <si>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</si>
  <si>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</si>
  <si>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</si>
  <si>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</si>
  <si>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</si>
  <si>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</si>
  <si>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</si>
  <si>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</si>
  <si>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</si>
  <si>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</si>
  <si>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</si>
  <si>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</si>
  <si>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</si>
  <si>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</si>
  <si>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</si>
  <si>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</si>
  <si>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</si>
  <si>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</si>
  <si>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</si>
  <si>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</si>
  <si>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</si>
  <si>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</si>
  <si>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</si>
  <si>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</si>
  <si>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</si>
  <si>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</si>
  <si>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</si>
  <si>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</si>
  <si>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</si>
  <si>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</si>
  <si>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</si>
  <si>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</si>
  <si>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</si>
  <si>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</si>
  <si>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</si>
  <si>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</si>
  <si>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</si>
  <si>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</si>
  <si>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</si>
  <si>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</si>
  <si>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</si>
  <si>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</si>
  <si>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</si>
  <si>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</si>
  <si>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</si>
  <si>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</si>
  <si>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</si>
  <si>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</si>
  <si>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</si>
  <si>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</si>
  <si>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</si>
  <si>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</si>
  <si>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</si>
  <si>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</si>
  <si>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</si>
  <si>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</si>
  <si>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</si>
  <si>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</si>
  <si>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</si>
  <si>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</si>
  <si>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</si>
  <si>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</si>
  <si>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</si>
  <si>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</si>
  <si>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</si>
  <si>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</si>
  <si>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</si>
  <si>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</si>
  <si>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</si>
  <si>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</si>
  <si>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</si>
  <si>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</si>
  <si>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</si>
  <si>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</si>
  <si>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</si>
  <si>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</si>
  <si>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</si>
  <si>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</si>
  <si>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</si>
  <si>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</si>
  <si>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</si>
  <si>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</si>
  <si>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</si>
  <si>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</si>
  <si>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</si>
  <si>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</si>
  <si>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</si>
  <si>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</si>
  <si>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</si>
  <si>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</si>
  <si>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</si>
  <si>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</si>
  <si>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</si>
  <si>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</si>
  <si>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</si>
  <si>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</si>
  <si>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</si>
  <si>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</si>
  <si>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</si>
  <si>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</si>
  <si>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</si>
  <si>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</si>
  <si>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</si>
  <si>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</si>
  <si>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</si>
  <si>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</si>
  <si>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</si>
  <si>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</si>
  <si>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</si>
  <si>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</si>
  <si>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</si>
  <si>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</si>
  <si>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</si>
  <si>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</si>
  <si>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</si>
  <si>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</si>
  <si>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</si>
  <si>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</si>
  <si>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</si>
  <si>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</si>
  <si>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</si>
  <si>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</si>
  <si>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</si>
  <si>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</si>
  <si>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</si>
  <si>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</si>
  <si>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</si>
  <si>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</si>
  <si>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</si>
  <si>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</si>
  <si>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</si>
  <si>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</si>
  <si>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</si>
  <si>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</si>
  <si>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</si>
  <si>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</si>
  <si>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</si>
  <si>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</si>
  <si>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</si>
  <si>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</si>
  <si>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</si>
  <si>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</si>
  <si>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</si>
  <si>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</si>
  <si>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</si>
  <si>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</si>
  <si>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</si>
  <si>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</si>
  <si>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</si>
  <si>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</si>
  <si>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</si>
  <si>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</si>
  <si>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</si>
  <si>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</si>
  <si>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</si>
  <si>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</si>
  <si>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</si>
  <si>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</si>
  <si>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</si>
  <si>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</si>
  <si>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</si>
  <si>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</si>
  <si>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</si>
  <si>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</si>
  <si>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</si>
  <si>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</si>
  <si>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</si>
  <si>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</si>
  <si>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</si>
  <si>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</si>
  <si>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</si>
  <si>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</si>
  <si>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</si>
  <si>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</si>
  <si>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</si>
  <si>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</si>
  <si>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</si>
  <si>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</si>
  <si>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</si>
  <si>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</si>
  <si>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</si>
  <si>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</si>
  <si>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</si>
  <si>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</si>
  <si>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</si>
  <si>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</si>
  <si>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</si>
  <si>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</si>
  <si>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</si>
  <si>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</si>
  <si>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</si>
  <si>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</si>
  <si>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</si>
  <si>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</si>
  <si>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</si>
  <si>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</si>
  <si>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</si>
  <si>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</si>
  <si>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</si>
  <si>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</si>
  <si>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</si>
  <si>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</si>
  <si>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</si>
  <si>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</si>
  <si>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</si>
  <si>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</si>
  <si>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</si>
  <si>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</si>
  <si>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</si>
  <si>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</si>
  <si>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</si>
  <si>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</si>
  <si>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</si>
  <si>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</si>
  <si>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</si>
  <si>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</si>
  <si>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</si>
  <si>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</si>
  <si>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</si>
  <si>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</si>
  <si>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</si>
  <si>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</si>
  <si>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</si>
  <si>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</si>
  <si>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</si>
  <si>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</si>
  <si>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</si>
  <si>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</si>
  <si>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</si>
  <si>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</si>
  <si>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</si>
  <si>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</si>
  <si>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</si>
  <si>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</si>
  <si>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</si>
  <si>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</si>
  <si>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</si>
  <si>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</si>
  <si>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</si>
  <si>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</si>
  <si>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</si>
  <si>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</si>
  <si>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</si>
  <si>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</si>
  <si>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</si>
  <si>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</si>
  <si>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</si>
  <si>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</si>
  <si>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</si>
  <si>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</si>
  <si>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</si>
  <si>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</si>
  <si>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</si>
  <si>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</si>
  <si>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</si>
  <si>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</si>
  <si>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</si>
  <si>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</si>
  <si>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</si>
  <si>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</si>
  <si>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</si>
  <si>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</si>
  <si>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</si>
  <si>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</si>
  <si>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</si>
  <si>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</si>
  <si>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</si>
  <si>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</si>
  <si>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</si>
  <si>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</si>
  <si>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</si>
  <si>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</si>
  <si>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</si>
  <si>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</si>
  <si>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</si>
  <si>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</si>
  <si>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</si>
  <si>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</si>
  <si>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</si>
  <si>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</si>
  <si>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</si>
  <si>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</si>
  <si>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</si>
  <si>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</si>
  <si>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</si>
  <si>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</si>
  <si>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</si>
  <si>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</si>
  <si>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</si>
  <si>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</si>
  <si>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</si>
  <si>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</si>
  <si>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</si>
  <si>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</si>
  <si>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</si>
  <si>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</si>
  <si>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</si>
  <si>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</si>
  <si>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</si>
  <si>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</si>
  <si>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</si>
  <si>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</si>
  <si>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</si>
  <si>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</si>
  <si>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</si>
  <si>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</si>
  <si>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</si>
  <si>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</si>
  <si>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</si>
  <si>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</si>
  <si>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</si>
  <si>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</si>
  <si>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</si>
  <si>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</si>
  <si>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</si>
  <si>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</si>
  <si>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</si>
  <si>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</si>
  <si>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</si>
  <si>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</si>
  <si>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</si>
  <si>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</si>
  <si>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</si>
  <si>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</si>
  <si>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</si>
  <si>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</si>
  <si>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</si>
  <si>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</si>
  <si>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</si>
  <si>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</si>
  <si>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</si>
  <si>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</si>
  <si>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</si>
  <si>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</si>
  <si>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</si>
  <si>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</si>
  <si>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</si>
  <si>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</si>
  <si>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</si>
  <si>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</si>
  <si>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</si>
  <si>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</si>
  <si>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</si>
  <si>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</si>
  <si>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</si>
  <si>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</si>
  <si>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</si>
  <si>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</si>
  <si>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</si>
  <si>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</si>
  <si>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</si>
  <si>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</si>
  <si>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</si>
  <si>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</si>
  <si>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</si>
  <si>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</si>
  <si>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</si>
  <si>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</si>
  <si>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</si>
  <si>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</si>
  <si>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</si>
  <si>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</si>
  <si>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</si>
  <si>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</si>
  <si>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</si>
  <si>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</si>
  <si>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</si>
  <si>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</si>
  <si>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</si>
  <si>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</si>
  <si>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</si>
  <si>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</si>
  <si>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</si>
  <si>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</si>
  <si>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</si>
  <si>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</si>
  <si>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</si>
  <si>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</si>
  <si>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</si>
  <si>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</si>
  <si>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</si>
  <si>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</si>
  <si>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</si>
  <si>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</si>
  <si>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</si>
  <si>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</si>
  <si>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</si>
  <si>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</si>
  <si>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</si>
  <si>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</si>
  <si>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</si>
  <si>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</si>
  <si>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</si>
  <si>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</si>
  <si>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</si>
  <si>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</si>
  <si>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</si>
  <si>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</si>
  <si>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</si>
  <si>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</si>
  <si>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</si>
  <si>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</si>
  <si>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</si>
  <si>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</si>
  <si>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</si>
  <si>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</si>
  <si>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</si>
  <si>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</si>
  <si>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</si>
  <si>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</si>
  <si>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</si>
  <si>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</si>
  <si>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</si>
  <si>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</si>
  <si>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</si>
  <si>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</si>
  <si>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</si>
  <si>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</si>
  <si>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</si>
  <si>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</si>
  <si>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</si>
  <si>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</si>
  <si>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</si>
  <si>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</si>
  <si>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</si>
  <si>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</si>
  <si>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</si>
  <si>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</si>
  <si>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</si>
  <si>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</si>
  <si>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</si>
  <si>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</si>
  <si>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</si>
  <si>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</si>
  <si>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</si>
  <si>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</si>
  <si>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</si>
  <si>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</si>
  <si>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</si>
  <si>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</si>
  <si>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</si>
  <si>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</si>
  <si>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</si>
  <si>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</si>
  <si>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</si>
  <si>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</si>
  <si>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</si>
  <si>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</si>
  <si>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</si>
  <si>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</si>
  <si>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</si>
  <si>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</si>
  <si>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</si>
  <si>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</si>
  <si>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</si>
  <si>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</si>
  <si>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</si>
  <si>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</si>
  <si>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</si>
  <si>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</si>
  <si>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</si>
  <si>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</si>
  <si>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</si>
  <si>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</si>
  <si>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</si>
  <si>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</si>
  <si>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</si>
  <si>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</si>
  <si>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</si>
  <si>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</si>
  <si>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</si>
  <si>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</si>
  <si>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</si>
  <si>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</si>
  <si>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</si>
  <si>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</si>
  <si>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</si>
  <si>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</si>
  <si>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</si>
  <si>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</si>
  <si>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</si>
  <si>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</si>
  <si>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</si>
  <si>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</si>
  <si>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</si>
  <si>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</si>
  <si>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</si>
  <si>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</si>
  <si>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</si>
  <si>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</si>
  <si>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</si>
  <si>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</si>
  <si>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</si>
  <si>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</si>
  <si>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</si>
  <si>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</si>
  <si>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</si>
  <si>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</si>
  <si>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</si>
  <si>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</si>
  <si>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</si>
  <si>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</si>
  <si>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</si>
  <si>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</si>
  <si>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</si>
  <si>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</si>
  <si>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</si>
  <si>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</si>
  <si>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</si>
  <si>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</si>
  <si>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</si>
  <si>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</si>
  <si>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</si>
  <si>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</si>
  <si>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</si>
  <si>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</si>
  <si>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</si>
  <si>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</si>
  <si>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</si>
  <si>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</si>
  <si>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</si>
  <si>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</si>
  <si>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</si>
  <si>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</si>
  <si>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</si>
  <si>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</si>
  <si>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</si>
  <si>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</si>
  <si>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</si>
  <si>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</si>
  <si>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</si>
  <si>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</si>
  <si>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</si>
  <si>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</si>
  <si>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</si>
  <si>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</si>
  <si>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</si>
  <si>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</si>
  <si>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</si>
  <si>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</si>
  <si>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</si>
  <si>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</si>
  <si>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</si>
  <si>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</si>
  <si>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</si>
  <si>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</si>
  <si>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</si>
  <si>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</si>
  <si>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</si>
  <si>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</si>
  <si>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</si>
  <si>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</si>
  <si>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</si>
  <si>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</si>
  <si>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</si>
  <si>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</si>
  <si>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</si>
  <si>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</si>
  <si>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</si>
  <si>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</si>
  <si>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</si>
  <si>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</si>
  <si>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</si>
  <si>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</si>
  <si>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</si>
  <si>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</si>
  <si>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</si>
  <si>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</si>
  <si>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</si>
  <si>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</si>
  <si>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</si>
  <si>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</si>
  <si>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</si>
  <si>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</si>
  <si>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</si>
  <si>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</si>
  <si>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</si>
  <si>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</si>
  <si>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</si>
  <si>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</si>
  <si>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</si>
  <si>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</si>
  <si>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</si>
  <si>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</si>
  <si>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</si>
  <si>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</si>
  <si>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</si>
  <si>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</si>
  <si>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</si>
  <si>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</si>
  <si>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</si>
  <si>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</si>
  <si>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</si>
  <si>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</si>
  <si>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</si>
  <si>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</si>
  <si>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</si>
  <si>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</si>
  <si>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</si>
  <si>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</si>
  <si>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</si>
  <si>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</si>
  <si>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</si>
  <si>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</si>
  <si>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</si>
  <si>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</si>
  <si>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</si>
  <si>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</si>
  <si>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</si>
  <si>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</si>
  <si>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</si>
  <si>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</si>
  <si>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</si>
  <si>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</si>
  <si>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</si>
  <si>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</si>
  <si>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</si>
  <si>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</si>
  <si>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</si>
  <si>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</si>
  <si>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</si>
  <si>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</si>
  <si>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</si>
  <si>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</si>
  <si>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</si>
  <si>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</si>
  <si>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</si>
  <si>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</si>
  <si>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</si>
  <si>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</si>
  <si>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</si>
  <si>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</si>
  <si>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</si>
  <si>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</si>
  <si>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</si>
  <si>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</si>
  <si>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</si>
  <si>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</si>
  <si>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</si>
  <si>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</si>
  <si>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</si>
  <si>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</si>
  <si>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</si>
  <si>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</si>
  <si>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</si>
  <si>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</si>
  <si>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</si>
  <si>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</si>
  <si>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</si>
  <si>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</si>
  <si>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</si>
  <si>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</si>
  <si>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</si>
  <si>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</si>
  <si>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</si>
  <si>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</si>
  <si>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</si>
  <si>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</si>
  <si>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</si>
  <si>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</si>
  <si>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</si>
  <si>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</si>
  <si>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</si>
  <si>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</si>
  <si>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</si>
  <si>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</si>
  <si>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</si>
  <si>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</si>
  <si>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</si>
  <si>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</si>
  <si>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</si>
  <si>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</si>
  <si>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</si>
  <si>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</si>
  <si>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</si>
  <si>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</si>
  <si>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</si>
  <si>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</si>
  <si>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</si>
  <si>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</si>
  <si>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</si>
  <si>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</si>
  <si>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</si>
  <si>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</si>
  <si>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</si>
  <si>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</si>
  <si>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</si>
  <si>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</si>
  <si>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</si>
  <si>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</si>
  <si>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</si>
  <si>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</si>
  <si>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</si>
  <si>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</si>
  <si>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</si>
  <si>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</si>
  <si>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</si>
  <si>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</si>
  <si>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</si>
  <si>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</si>
  <si>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</si>
  <si>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</si>
  <si>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</si>
  <si>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</si>
  <si>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</si>
  <si>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</si>
  <si>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</si>
  <si>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</si>
  <si>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</si>
  <si>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</si>
  <si>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</si>
  <si>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</si>
  <si>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</si>
  <si>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</si>
  <si>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</si>
  <si>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</si>
  <si>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</si>
  <si>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</si>
  <si>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</si>
  <si>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</si>
  <si>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</si>
  <si>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</si>
  <si>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</si>
  <si>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</si>
  <si>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</si>
  <si>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</si>
  <si>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</si>
  <si>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</si>
  <si>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</si>
  <si>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</si>
  <si>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</si>
  <si>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</si>
  <si>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</si>
  <si>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</si>
  <si>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</si>
  <si>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</si>
  <si>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</si>
  <si>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</si>
  <si>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</si>
  <si>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</si>
  <si>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</si>
  <si>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</si>
  <si>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</si>
  <si>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</si>
  <si>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</si>
  <si>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</si>
  <si>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</si>
  <si>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</si>
  <si>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</si>
  <si>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</si>
  <si>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</si>
  <si>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</si>
  <si>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</si>
  <si>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</si>
  <si>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</si>
  <si>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</si>
  <si>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</si>
  <si>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</si>
  <si>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</si>
  <si>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</si>
  <si>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</si>
  <si>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</si>
  <si>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</si>
  <si>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</si>
  <si>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</si>
  <si>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</si>
  <si>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</si>
  <si>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</si>
  <si>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</si>
  <si>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</si>
  <si>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</si>
  <si>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</si>
  <si>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</si>
  <si>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</si>
  <si>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</si>
  <si>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</si>
  <si>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</si>
  <si>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</si>
  <si>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</si>
  <si>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</si>
  <si>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</si>
  <si>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</si>
  <si>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</si>
  <si>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</si>
  <si>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</si>
  <si>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</si>
  <si>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</si>
  <si>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</si>
  <si>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</si>
  <si>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</si>
  <si>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</si>
  <si>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</si>
  <si>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</si>
  <si>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</si>
  <si>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</si>
  <si>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</si>
  <si>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</si>
  <si>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</si>
  <si>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</si>
  <si>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</si>
  <si>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</si>
  <si>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</si>
  <si>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</si>
  <si>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</si>
  <si>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</si>
  <si>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</si>
  <si>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</si>
  <si>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</si>
  <si>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</si>
  <si>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</si>
  <si>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</si>
  <si>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</si>
  <si>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</si>
  <si>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</si>
  <si>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</si>
  <si>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</si>
  <si>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</si>
  <si>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</si>
  <si>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</si>
  <si>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</si>
  <si>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</si>
  <si>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</si>
  <si>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</si>
  <si>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</si>
  <si>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</si>
  <si>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</si>
  <si>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</si>
  <si>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</si>
  <si>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</si>
  <si>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</si>
  <si>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</si>
  <si>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</si>
  <si>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</si>
  <si>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</si>
  <si>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</si>
  <si>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</si>
  <si>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</si>
  <si>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</si>
  <si>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</si>
  <si>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</si>
  <si>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</si>
  <si>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</si>
  <si>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</si>
  <si>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</si>
  <si>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</si>
  <si>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</si>
  <si>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</si>
  <si>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</si>
  <si>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</si>
  <si>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</si>
  <si>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</si>
  <si>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</si>
  <si>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</si>
  <si>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</si>
  <si>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</si>
  <si>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</si>
  <si>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</si>
  <si>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</si>
  <si>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</si>
  <si>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</si>
  <si>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</si>
  <si>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</si>
  <si>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</si>
  <si>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</si>
  <si>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</si>
  <si>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</si>
  <si>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</si>
  <si>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</si>
  <si>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</si>
  <si>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</si>
  <si>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</si>
  <si>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</si>
  <si>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</si>
  <si>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</si>
  <si>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</si>
  <si>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</si>
  <si>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</si>
  <si>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</si>
  <si>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</si>
  <si>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</si>
  <si>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</si>
  <si>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</si>
  <si>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</si>
  <si>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</si>
  <si>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</si>
  <si>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</si>
  <si>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</si>
  <si>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</si>
  <si>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</si>
  <si>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</si>
  <si>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</si>
  <si>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</si>
  <si>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</si>
  <si>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</si>
  <si>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</si>
  <si>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</si>
  <si>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</si>
  <si>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</si>
  <si>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</si>
  <si>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</si>
  <si>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</si>
  <si>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</si>
  <si>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</si>
  <si>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</si>
  <si>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</si>
  <si>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</si>
  <si>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</si>
  <si>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</si>
  <si>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</si>
  <si>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</si>
  <si>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</si>
  <si>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</si>
  <si>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</si>
  <si>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</si>
  <si>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</si>
  <si>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</si>
  <si>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</si>
  <si>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</si>
  <si>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</si>
  <si>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</si>
  <si>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</si>
  <si>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</si>
  <si>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</si>
  <si>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</si>
  <si>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</si>
  <si>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</si>
  <si>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</si>
  <si>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</si>
  <si>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</si>
  <si>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</si>
  <si>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</si>
  <si>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</si>
  <si>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</si>
  <si>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</si>
  <si>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</si>
  <si>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</si>
  <si>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</si>
  <si>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</si>
  <si>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</si>
  <si>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</si>
  <si>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</si>
  <si>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</si>
  <si>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</si>
  <si>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</si>
  <si>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</si>
  <si>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</si>
  <si>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</si>
  <si>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</si>
  <si>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</si>
  <si>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</si>
  <si>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</si>
  <si>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</si>
  <si>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</si>
  <si>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</si>
  <si>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</si>
  <si>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</si>
  <si>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</si>
  <si>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</si>
  <si>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</si>
  <si>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</si>
  <si>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</si>
  <si>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</si>
  <si>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</si>
  <si>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</si>
  <si>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</si>
  <si>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</si>
  <si>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</si>
  <si>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</si>
  <si>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</si>
  <si>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</si>
  <si>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</si>
  <si>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</si>
  <si>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</si>
  <si>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</si>
  <si>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</si>
  <si>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</si>
  <si>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</si>
  <si>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</si>
  <si>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</si>
  <si>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</si>
  <si>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</si>
  <si>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</si>
  <si>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</si>
  <si>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</si>
  <si>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</si>
  <si>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</si>
  <si>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</si>
  <si>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</si>
  <si>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</si>
  <si>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</si>
  <si>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</si>
  <si>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</si>
  <si>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</si>
  <si>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</si>
  <si>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</si>
  <si>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</si>
  <si>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</si>
  <si>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</si>
  <si>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</si>
  <si>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</si>
  <si>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</si>
  <si>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</si>
  <si>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</si>
  <si>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</si>
  <si>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</si>
  <si>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</si>
  <si>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</si>
  <si>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</si>
  <si>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</si>
  <si>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</si>
  <si>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</si>
  <si>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</si>
  <si>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</si>
  <si>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</si>
  <si>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</si>
  <si>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</si>
  <si>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</si>
  <si>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</si>
  <si>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</si>
  <si>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</si>
  <si>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</si>
  <si>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</si>
  <si>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</si>
  <si>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</si>
  <si>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</si>
  <si>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</si>
  <si>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</si>
  <si>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</si>
  <si>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</si>
  <si>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</si>
  <si>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</si>
  <si>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</si>
  <si>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</si>
  <si>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</si>
  <si>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</si>
  <si>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</si>
  <si>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</si>
  <si>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</si>
  <si>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</si>
  <si>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</si>
  <si>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</si>
  <si>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</si>
  <si>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</si>
  <si>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</si>
  <si>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</si>
  <si>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</si>
  <si>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</si>
  <si>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</si>
  <si>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</si>
  <si>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</si>
  <si>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</si>
  <si>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</si>
  <si>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</si>
  <si>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</si>
  <si>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</si>
  <si>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</si>
  <si>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</si>
  <si>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</si>
  <si>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</si>
  <si>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</si>
  <si>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</si>
  <si>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</si>
  <si>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</si>
  <si>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</si>
  <si>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</si>
  <si>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</si>
  <si>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</si>
  <si>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</si>
  <si>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</si>
  <si>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</si>
  <si>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</si>
  <si>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</si>
  <si>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</si>
  <si>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</si>
  <si>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</si>
  <si>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</si>
  <si>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</si>
  <si>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</si>
  <si>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</si>
  <si>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</si>
  <si>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</si>
  <si>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</si>
  <si>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</si>
  <si>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</si>
  <si>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</si>
  <si>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</si>
  <si>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</si>
  <si>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</si>
  <si>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</si>
  <si>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</si>
  <si>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</si>
  <si>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</si>
  <si>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</si>
  <si>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</si>
  <si>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</si>
  <si>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</si>
  <si>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</si>
  <si>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</si>
  <si>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</si>
  <si>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</si>
  <si>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</si>
  <si>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</si>
  <si>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</si>
  <si>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</si>
  <si>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</si>
  <si>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</si>
  <si>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</si>
  <si>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</si>
  <si>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</si>
  <si>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</si>
  <si>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</si>
  <si>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</si>
  <si>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</si>
  <si>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</si>
  <si>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</si>
  <si>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</si>
  <si>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</si>
  <si>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</si>
  <si>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</si>
  <si>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</si>
  <si>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</si>
  <si>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</si>
  <si>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</si>
  <si>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</si>
  <si>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</si>
  <si>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</si>
  <si>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</si>
  <si>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</si>
  <si>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</si>
  <si>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</si>
  <si>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</si>
  <si>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</si>
  <si>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</si>
  <si>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</si>
  <si>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</si>
  <si>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</si>
  <si>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</si>
  <si>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</si>
  <si>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</si>
  <si>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</si>
  <si>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</si>
  <si>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</si>
  <si>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</si>
  <si>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</si>
  <si>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</si>
  <si>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</si>
  <si>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</si>
  <si>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</si>
  <si>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</si>
  <si>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</si>
  <si>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</si>
  <si>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</si>
  <si>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</si>
  <si>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</si>
  <si>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</si>
  <si>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</si>
  <si>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</si>
  <si>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</si>
  <si>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</si>
  <si>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</si>
  <si>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</si>
  <si>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</si>
  <si>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</si>
  <si>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</si>
  <si>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</si>
  <si>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</si>
  <si>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</si>
  <si>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</si>
  <si>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</si>
  <si>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</si>
  <si>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</si>
  <si>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</si>
  <si>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</si>
  <si>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</si>
  <si>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</si>
  <si>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</si>
  <si>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</si>
  <si>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</si>
  <si>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</si>
  <si>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</si>
  <si>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</si>
  <si>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</si>
  <si>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</si>
  <si>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</si>
  <si>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</si>
  <si>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</si>
  <si>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</si>
  <si>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</si>
  <si>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</si>
  <si>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</si>
  <si>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</si>
  <si>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</si>
  <si>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</si>
  <si>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</si>
  <si>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</si>
  <si>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</si>
  <si>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</si>
  <si>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</si>
  <si>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</si>
  <si>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</si>
  <si>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</si>
  <si>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</si>
  <si>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</si>
  <si>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</si>
  <si>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</si>
  <si>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</si>
  <si>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</si>
  <si>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</si>
  <si>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</si>
  <si>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</si>
  <si>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</si>
  <si>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</si>
  <si>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</si>
  <si>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</si>
  <si>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</si>
  <si>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</si>
  <si>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</si>
  <si>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</si>
  <si>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</si>
  <si>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</si>
  <si>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</si>
  <si>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</si>
  <si>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</si>
  <si>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</si>
  <si>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</si>
  <si>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</si>
  <si>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</si>
  <si>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</si>
  <si>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</si>
  <si>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</si>
  <si>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</si>
  <si>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</si>
  <si>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</si>
  <si>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</si>
  <si>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</si>
  <si>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</si>
  <si>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</si>
  <si>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</si>
  <si>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</si>
  <si>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</si>
  <si>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</si>
  <si>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</si>
  <si>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</si>
  <si>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</si>
  <si>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</si>
  <si>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</si>
  <si>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</si>
  <si>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</si>
  <si>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</si>
  <si>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</si>
  <si>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</si>
  <si>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</si>
  <si>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</si>
  <si>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</si>
  <si>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</si>
  <si>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</si>
  <si>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</si>
  <si>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</si>
  <si>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</si>
  <si>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</si>
  <si>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</si>
  <si>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</si>
  <si>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</si>
  <si>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</si>
  <si>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</si>
  <si>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</si>
  <si>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</si>
  <si>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</si>
  <si>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</si>
  <si>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</si>
  <si>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</si>
  <si>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</si>
  <si>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</si>
  <si>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</si>
  <si>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</si>
  <si>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</si>
  <si>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</si>
  <si>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</si>
  <si>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</si>
  <si>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</si>
  <si>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</si>
  <si>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</si>
  <si>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</si>
  <si>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</si>
  <si>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</si>
  <si>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</si>
  <si>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</si>
  <si>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</si>
  <si>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</si>
  <si>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</si>
  <si>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</si>
  <si>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</si>
  <si>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</si>
  <si>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</si>
  <si>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</si>
  <si>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</si>
  <si>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</si>
  <si>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</si>
  <si>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</si>
  <si>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</si>
  <si>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</si>
  <si>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</si>
  <si>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</si>
  <si>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</si>
  <si>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</si>
  <si>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</si>
  <si>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</si>
  <si>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</si>
  <si>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</si>
  <si>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</si>
  <si>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</si>
  <si>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</si>
  <si>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</si>
  <si>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</si>
  <si>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</si>
  <si>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</si>
  <si>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</si>
  <si>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</si>
  <si>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</si>
  <si>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</si>
  <si>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</si>
  <si>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</si>
  <si>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</si>
  <si>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</si>
  <si>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</si>
  <si>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</si>
  <si>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</si>
  <si>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</si>
  <si>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</si>
  <si>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</si>
  <si>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</si>
  <si>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</si>
  <si>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</si>
  <si>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</si>
  <si>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</si>
  <si>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</si>
  <si>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</si>
  <si>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</si>
  <si>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</si>
  <si>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</si>
  <si>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</si>
  <si>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</si>
  <si>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</si>
  <si>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</si>
  <si>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</si>
  <si>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</si>
  <si>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</si>
  <si>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</si>
  <si>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</si>
  <si>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</si>
  <si>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</si>
  <si>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</si>
  <si>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</si>
  <si>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</si>
  <si>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</si>
  <si>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</si>
  <si>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</si>
  <si>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</si>
  <si>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</si>
  <si>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</si>
  <si>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</si>
  <si>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</si>
  <si>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</si>
  <si>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</si>
  <si>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</si>
  <si>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</si>
  <si>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</si>
  <si>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</si>
  <si>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</si>
  <si>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</si>
  <si>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</si>
  <si>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</si>
  <si>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</si>
  <si>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</si>
  <si>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</si>
  <si>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</si>
  <si>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</si>
  <si>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</si>
  <si>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</si>
  <si>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</si>
  <si>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</si>
  <si>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</si>
  <si>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</si>
  <si>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</si>
  <si>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</si>
  <si>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</si>
  <si>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</si>
  <si>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</si>
  <si>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</si>
  <si>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</si>
  <si>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</si>
  <si>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</si>
  <si>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</si>
  <si>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</si>
  <si>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</si>
  <si>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</si>
  <si>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</si>
  <si>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</si>
  <si>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</si>
  <si>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</si>
  <si>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</si>
  <si>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</si>
  <si>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</si>
  <si>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</si>
  <si>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</si>
  <si>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</si>
  <si>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</si>
  <si>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</si>
  <si>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</si>
  <si>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</si>
  <si>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</si>
  <si>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</si>
  <si>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</si>
  <si>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</si>
  <si>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</si>
  <si>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</si>
  <si>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</si>
  <si>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</si>
  <si>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</si>
  <si>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</si>
  <si>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</si>
  <si>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</si>
  <si>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</si>
  <si>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</si>
  <si>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</si>
  <si>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</si>
  <si>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</si>
  <si>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</si>
  <si>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</si>
  <si>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</si>
  <si>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</si>
  <si>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</si>
  <si>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</si>
  <si>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</si>
  <si>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</si>
  <si>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</si>
  <si>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</si>
  <si>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</si>
  <si>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</si>
  <si>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</si>
  <si>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</si>
  <si>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</si>
  <si>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</si>
  <si>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</si>
  <si>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</si>
  <si>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</si>
  <si>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</si>
  <si>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</si>
  <si>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</si>
  <si>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</si>
  <si>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</si>
  <si>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</si>
  <si>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</si>
  <si>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</si>
  <si>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</si>
  <si>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</si>
  <si>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</si>
  <si>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</si>
  <si>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</si>
  <si>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</si>
  <si>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</si>
  <si>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</si>
  <si>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</si>
  <si>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</si>
  <si>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</si>
  <si>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</si>
  <si>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</si>
  <si>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</si>
  <si>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</si>
  <si>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</si>
  <si>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</si>
  <si>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</si>
  <si>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</si>
  <si>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</si>
  <si>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</si>
  <si>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</si>
  <si>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</si>
  <si>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</si>
  <si>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</si>
  <si>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</si>
  <si>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</si>
  <si>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</si>
  <si>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</si>
  <si>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</si>
  <si>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</si>
  <si>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</si>
  <si>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</si>
  <si>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</si>
  <si>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</si>
  <si>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</si>
  <si>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</si>
  <si>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</si>
  <si>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</si>
  <si>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</si>
  <si>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</si>
  <si>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</si>
  <si>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</si>
  <si>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</si>
  <si>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</si>
  <si>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</si>
  <si>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</si>
  <si>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</si>
  <si>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</si>
  <si>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</si>
  <si>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</si>
  <si>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</si>
  <si>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</si>
  <si>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</si>
  <si>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</si>
  <si>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</si>
  <si>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</si>
  <si>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</si>
  <si>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</si>
  <si>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</si>
  <si>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</si>
  <si>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</si>
  <si>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</si>
  <si>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</si>
  <si>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</si>
  <si>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</si>
  <si>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</si>
  <si>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</si>
  <si>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</si>
  <si>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</si>
  <si>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</si>
  <si>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</si>
  <si>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</si>
  <si>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</si>
  <si>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</si>
  <si>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</si>
  <si>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</si>
  <si>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</si>
  <si>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</si>
  <si>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</si>
  <si>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</si>
  <si>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</si>
  <si>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</si>
  <si>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</si>
  <si>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</si>
  <si>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</si>
  <si>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</si>
  <si>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</si>
  <si>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</si>
  <si>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</si>
  <si>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</si>
  <si>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</si>
  <si>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</si>
  <si>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</si>
  <si>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</si>
  <si>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</si>
  <si>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</si>
  <si>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</si>
  <si>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</si>
  <si>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</si>
  <si>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</si>
  <si>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</si>
  <si>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</si>
  <si>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</si>
  <si>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</si>
  <si>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</si>
  <si>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</si>
  <si>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</si>
  <si>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</si>
  <si>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</si>
  <si>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</si>
  <si>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</si>
  <si>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</si>
  <si>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</si>
  <si>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</si>
  <si>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</si>
  <si>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</si>
  <si>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</si>
  <si>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</si>
  <si>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</si>
  <si>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</si>
  <si>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</si>
  <si>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</si>
  <si>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</si>
  <si>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</si>
  <si>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</si>
  <si>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</si>
  <si>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</si>
  <si>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</si>
  <si>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</si>
  <si>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</si>
  <si>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</si>
  <si>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</si>
  <si>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</si>
  <si>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</si>
  <si>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</si>
  <si>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</si>
  <si>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</si>
  <si>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</si>
  <si>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</si>
  <si>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</si>
  <si>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</si>
  <si>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</si>
  <si>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</si>
  <si>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</si>
  <si>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</si>
  <si>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</si>
  <si>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</si>
  <si>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</si>
  <si>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</si>
  <si>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</si>
  <si>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</si>
  <si>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</si>
  <si>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</si>
  <si>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</si>
  <si>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</si>
  <si>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</si>
  <si>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</si>
  <si>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</si>
  <si>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</si>
  <si>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</si>
  <si>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</si>
  <si>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</si>
  <si>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</si>
  <si>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</si>
  <si>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</si>
  <si>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</si>
  <si>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</si>
  <si>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</si>
  <si>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</si>
  <si>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</si>
  <si>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</si>
  <si>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</si>
  <si>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</si>
  <si>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</si>
  <si>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</si>
  <si>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</si>
  <si>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</si>
  <si>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</si>
  <si>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</si>
  <si>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</si>
  <si>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</si>
  <si>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</si>
  <si>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</si>
  <si>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</si>
  <si>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</si>
  <si>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</si>
  <si>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</si>
  <si>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</si>
  <si>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</si>
  <si>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</si>
  <si>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</si>
  <si>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</si>
  <si>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</si>
  <si>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</si>
  <si>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</si>
  <si>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</si>
  <si>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</si>
  <si>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</si>
  <si>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</si>
  <si>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</si>
  <si>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</si>
  <si>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</si>
  <si>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</si>
  <si>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</si>
  <si>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</si>
  <si>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</si>
  <si>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</si>
  <si>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</si>
  <si>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</si>
  <si>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</si>
  <si>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</si>
  <si>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</si>
  <si>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</si>
  <si>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</si>
  <si>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</si>
  <si>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</si>
  <si>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</si>
  <si>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</si>
  <si>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</si>
  <si>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</si>
  <si>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</si>
  <si>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</si>
  <si>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</si>
  <si>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</si>
  <si>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</si>
  <si>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</si>
  <si>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</si>
  <si>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</si>
  <si>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</si>
  <si>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</si>
  <si>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</si>
  <si>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</si>
  <si>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</si>
  <si>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</si>
  <si>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</si>
  <si>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</si>
  <si>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</si>
  <si>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</si>
  <si>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</si>
  <si>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</si>
  <si>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</si>
  <si>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</si>
  <si>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</si>
  <si>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</si>
  <si>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</si>
  <si>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</si>
  <si>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</si>
  <si>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</si>
  <si>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</si>
  <si>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</si>
  <si>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</si>
  <si>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</si>
  <si>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</si>
  <si>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</si>
  <si>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</si>
  <si>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</si>
  <si>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</si>
  <si>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</si>
  <si>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</si>
  <si>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</si>
  <si>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</si>
  <si>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</si>
  <si>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</si>
  <si>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</si>
  <si>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</si>
  <si>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</si>
  <si>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</si>
  <si>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</si>
  <si>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</si>
  <si>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</si>
  <si>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</si>
  <si>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</si>
  <si>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</si>
  <si>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</si>
  <si>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</si>
  <si>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</si>
  <si>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</si>
  <si>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</si>
  <si>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</si>
  <si>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</si>
  <si>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</si>
  <si>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</si>
  <si>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</si>
  <si>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</si>
  <si>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</si>
  <si>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</si>
  <si>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</si>
  <si>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</si>
  <si>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</si>
  <si>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</si>
  <si>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</si>
  <si>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</si>
  <si>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</si>
  <si>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</si>
  <si>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</si>
  <si>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</si>
  <si>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</si>
  <si>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</si>
  <si>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</si>
  <si>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</si>
  <si>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</si>
  <si>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</si>
  <si>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</si>
  <si>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</si>
  <si>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</si>
  <si>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</si>
  <si>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</si>
  <si>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</si>
  <si>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</si>
  <si>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</si>
  <si>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</si>
  <si>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</si>
  <si>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</si>
  <si>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</si>
  <si>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</si>
  <si>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</si>
  <si>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</si>
  <si>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</si>
  <si>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</si>
  <si>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</si>
  <si>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</si>
  <si>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</si>
  <si>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</si>
  <si>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</si>
  <si>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</si>
  <si>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</si>
  <si>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</si>
  <si>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</si>
  <si>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</si>
  <si>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</si>
  <si>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</si>
  <si>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</si>
  <si>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</si>
  <si>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</si>
  <si>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</si>
  <si>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</si>
  <si>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</si>
  <si>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</si>
  <si>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</si>
  <si>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</si>
  <si>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</si>
  <si>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</si>
  <si>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</si>
  <si>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</si>
  <si>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</si>
  <si>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</si>
  <si>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</si>
  <si>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</si>
  <si>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</si>
  <si>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</si>
  <si>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</si>
  <si>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</si>
  <si>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</si>
  <si>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</si>
  <si>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</si>
  <si>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</si>
  <si>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</si>
  <si>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</si>
  <si>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</si>
  <si>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</si>
  <si>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</si>
  <si>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</si>
  <si>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</si>
  <si>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</si>
  <si>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</si>
  <si>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</si>
  <si>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</si>
  <si>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</si>
  <si>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</si>
  <si>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</si>
  <si>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</si>
  <si>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</si>
  <si>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</si>
  <si>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</si>
  <si>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</si>
  <si>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</si>
  <si>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</si>
  <si>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</si>
  <si>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</si>
  <si>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</si>
  <si>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</si>
  <si>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</si>
  <si>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</si>
  <si>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</si>
  <si>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</si>
  <si>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</si>
  <si>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</si>
  <si>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</si>
  <si>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</si>
  <si>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</si>
  <si>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</si>
  <si>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</si>
  <si>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</si>
  <si>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</si>
  <si>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</si>
  <si>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</si>
  <si>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</si>
  <si>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</si>
  <si>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</si>
  <si>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</si>
  <si>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</si>
  <si>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</si>
  <si>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</si>
  <si>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</si>
  <si>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</si>
  <si>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</si>
  <si>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</si>
  <si>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</si>
  <si>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</si>
  <si>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</si>
  <si>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</si>
  <si>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</si>
  <si>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</si>
  <si>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</si>
  <si>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</si>
  <si>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</si>
  <si>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</si>
  <si>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</si>
  <si>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</si>
  <si>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</si>
  <si>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</si>
  <si>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</si>
  <si>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</si>
  <si>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</si>
  <si>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</si>
  <si>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</si>
  <si>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</si>
  <si>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</si>
  <si>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</si>
  <si>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</si>
  <si>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</si>
  <si>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</si>
  <si>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</si>
  <si>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</si>
  <si>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</si>
  <si>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</si>
  <si>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</si>
  <si>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</si>
  <si>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</si>
  <si>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</si>
  <si>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</si>
  <si>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</si>
  <si>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</si>
  <si>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</si>
  <si>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</si>
  <si>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</si>
  <si>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</si>
  <si>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</si>
  <si>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</si>
  <si>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</si>
  <si>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</si>
  <si>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</si>
  <si>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</si>
  <si>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</si>
  <si>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</si>
  <si>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</si>
  <si>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</si>
  <si>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</si>
  <si>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</si>
  <si>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</si>
  <si>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</si>
  <si>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</si>
  <si>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</si>
  <si>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</si>
  <si>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</si>
  <si>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</si>
  <si>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</si>
  <si>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</si>
  <si>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</si>
  <si>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</si>
  <si>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</si>
  <si>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</si>
  <si>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</si>
  <si>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</si>
  <si>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</si>
  <si>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</si>
  <si>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</si>
  <si>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</si>
  <si>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</si>
  <si>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</si>
  <si>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</si>
  <si>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</si>
  <si>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</si>
  <si>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</si>
  <si>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</si>
  <si>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</si>
  <si>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</si>
  <si>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</si>
  <si>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</si>
  <si>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</si>
  <si>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</si>
  <si>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</si>
  <si>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</si>
  <si>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</si>
  <si>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</si>
  <si>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</si>
  <si>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</si>
  <si>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</si>
  <si>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</si>
  <si>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</si>
  <si>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</si>
  <si>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</si>
  <si>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</si>
  <si>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</si>
  <si>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</si>
  <si>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</si>
  <si>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</si>
  <si>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</si>
  <si>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</si>
  <si>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</si>
  <si>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</si>
  <si>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</si>
  <si>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</si>
  <si>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</si>
  <si>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</si>
  <si>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</si>
  <si>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</si>
  <si>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</si>
  <si>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</si>
  <si>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</si>
  <si>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</si>
  <si>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</si>
  <si>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</si>
  <si>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</si>
  <si>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</si>
  <si>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</si>
  <si>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</si>
  <si>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</si>
  <si>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</si>
  <si>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</si>
  <si>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</si>
  <si>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</si>
  <si>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</si>
  <si>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</si>
  <si>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</si>
  <si>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</si>
  <si>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</si>
  <si>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</si>
  <si>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</si>
  <si>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</si>
  <si>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</si>
  <si>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</si>
  <si>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</si>
  <si>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</si>
  <si>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</si>
  <si>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</si>
  <si>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</si>
  <si>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</si>
  <si>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</si>
  <si>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</si>
  <si>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</si>
  <si>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</si>
  <si>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</si>
  <si>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</si>
  <si>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</si>
  <si>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</si>
  <si>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</si>
  <si>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</si>
  <si>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</si>
  <si>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</si>
  <si>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</si>
  <si>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</si>
  <si>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</si>
  <si>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</si>
  <si>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</si>
  <si>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</si>
  <si>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</si>
  <si>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</si>
  <si>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</si>
  <si>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</si>
  <si>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</si>
  <si>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</si>
  <si>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</si>
  <si>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</si>
  <si>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</si>
  <si>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</si>
  <si>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</si>
  <si>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</si>
  <si>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</si>
  <si>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</si>
  <si>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</si>
  <si>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</si>
  <si>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</si>
  <si>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</si>
  <si>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</si>
  <si>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</si>
  <si>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</si>
  <si>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</si>
  <si>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</si>
  <si>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</si>
  <si>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</si>
  <si>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</si>
  <si>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</si>
  <si>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</si>
  <si>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</si>
  <si>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</si>
  <si>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</si>
  <si>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</si>
  <si>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</si>
  <si>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</si>
  <si>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</si>
  <si>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</si>
  <si>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</si>
  <si>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</si>
  <si>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</si>
  <si>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</si>
  <si>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</si>
  <si>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</si>
  <si>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</si>
  <si>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</si>
  <si>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</si>
  <si>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</si>
  <si>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</si>
  <si>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</si>
  <si>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</si>
  <si>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</si>
  <si>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</si>
  <si>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</si>
  <si>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</si>
  <si>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</si>
  <si>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</si>
  <si>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</si>
  <si>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</si>
  <si>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</si>
  <si>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</si>
  <si>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</si>
  <si>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</si>
  <si>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</si>
  <si>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</si>
  <si>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</si>
  <si>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</si>
  <si>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</si>
  <si>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</si>
  <si>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</si>
  <si>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</si>
  <si>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</si>
  <si>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</si>
  <si>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</si>
  <si>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</si>
  <si>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</si>
  <si>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</si>
  <si>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</si>
  <si>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</si>
  <si>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</si>
  <si>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</si>
  <si>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</si>
  <si>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</si>
  <si>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</si>
  <si>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</si>
  <si>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</si>
  <si>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</si>
  <si>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</si>
  <si>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</si>
  <si>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</si>
  <si>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</si>
  <si>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</si>
  <si>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</si>
  <si>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</si>
  <si>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</si>
  <si>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</si>
  <si>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</si>
  <si>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</si>
  <si>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</si>
  <si>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</si>
  <si>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</si>
  <si>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</si>
  <si>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</si>
  <si>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</si>
  <si>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</si>
  <si>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</si>
  <si>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</si>
  <si>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</si>
  <si>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</si>
  <si>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</si>
  <si>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</si>
  <si>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</si>
  <si>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</si>
  <si>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</si>
  <si>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</si>
  <si>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</si>
  <si>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</si>
  <si>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</si>
  <si>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</si>
  <si>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</si>
  <si>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</si>
  <si>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</si>
  <si>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</si>
  <si>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</si>
  <si>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</si>
  <si>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</si>
  <si>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</si>
  <si>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</si>
  <si>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</si>
  <si>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</si>
  <si>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</si>
  <si>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</si>
  <si>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</si>
  <si>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</si>
  <si>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</si>
  <si>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</si>
  <si>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</si>
  <si>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</si>
  <si>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</si>
  <si>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</si>
  <si>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</si>
  <si>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</si>
  <si>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</si>
  <si>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</si>
  <si>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</si>
  <si>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</si>
  <si>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</si>
  <si>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</si>
  <si>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</si>
  <si>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</si>
  <si>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</si>
  <si>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</si>
  <si>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</si>
  <si>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</si>
  <si>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</si>
  <si>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</si>
  <si>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</si>
  <si>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</si>
  <si>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</si>
  <si>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</si>
  <si>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</si>
  <si>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</si>
  <si>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</si>
  <si>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</si>
  <si>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</si>
  <si>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</si>
  <si>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</si>
  <si>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</si>
  <si>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</si>
  <si>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</si>
  <si>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</si>
  <si>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</si>
  <si>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</si>
  <si>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</si>
  <si>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</si>
  <si>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</si>
  <si>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</si>
  <si>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</si>
  <si>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</si>
  <si>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</si>
  <si>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</si>
  <si>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</si>
  <si>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</si>
  <si>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</si>
  <si>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</si>
  <si>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</si>
  <si>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</si>
  <si>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</si>
  <si>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</si>
  <si>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</si>
  <si>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</si>
  <si>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</si>
  <si>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</si>
  <si>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</si>
  <si>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</si>
  <si>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</si>
  <si>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</si>
  <si>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</si>
  <si>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</si>
  <si>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</si>
  <si>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</si>
  <si>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</si>
  <si>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</si>
  <si>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</si>
  <si>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</si>
  <si>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</si>
  <si>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</si>
  <si>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</si>
  <si>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</si>
  <si>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</si>
  <si>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</si>
  <si>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</si>
  <si>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</si>
  <si>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</si>
  <si>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</si>
  <si>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</si>
  <si>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</si>
  <si>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</si>
  <si>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</si>
  <si>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</si>
  <si>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</si>
  <si>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</si>
  <si>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</si>
  <si>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</si>
  <si>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</si>
  <si>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</si>
  <si>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</si>
  <si>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</si>
  <si>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</si>
  <si>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</si>
  <si>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</si>
  <si>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</si>
  <si>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</si>
  <si>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</si>
  <si>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</si>
  <si>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</si>
  <si>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</si>
  <si>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</si>
  <si>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</si>
  <si>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</si>
  <si>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</si>
  <si>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</si>
  <si>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</si>
  <si>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</si>
  <si>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</si>
  <si>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</si>
  <si>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</si>
  <si>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</si>
  <si>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</si>
  <si>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</si>
  <si>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</si>
  <si>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</si>
  <si>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</si>
  <si>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</si>
  <si>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</si>
  <si>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</si>
  <si>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</si>
  <si>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</si>
  <si>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</si>
  <si>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</si>
  <si>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</si>
  <si>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</si>
  <si>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</si>
  <si>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</si>
  <si>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</si>
  <si>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</si>
  <si>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</si>
  <si>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</si>
  <si>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</si>
  <si>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</si>
  <si>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</si>
  <si>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</si>
  <si>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</si>
  <si>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</si>
  <si>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</si>
  <si>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</si>
  <si>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</si>
  <si>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</si>
  <si>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</si>
  <si>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</si>
  <si>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</si>
  <si>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</si>
  <si>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</si>
  <si>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</si>
  <si>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</si>
  <si>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</si>
  <si>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</si>
  <si>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</si>
  <si>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</si>
  <si>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</si>
  <si>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</si>
  <si>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</si>
  <si>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</si>
  <si>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</si>
  <si>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</si>
  <si>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</si>
  <si>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</si>
  <si>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</si>
  <si>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</si>
  <si>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</si>
  <si>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</si>
  <si>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</si>
  <si>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</si>
  <si>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</si>
  <si>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</si>
  <si>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</si>
  <si>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</si>
  <si>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</si>
  <si>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</si>
  <si>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</si>
  <si>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</si>
  <si>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</si>
  <si>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</si>
  <si>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</si>
  <si>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</si>
  <si>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</si>
  <si>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</si>
  <si>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</si>
  <si>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</si>
  <si>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</si>
  <si>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</si>
  <si>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</si>
  <si>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</si>
  <si>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</si>
  <si>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</si>
  <si>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</si>
  <si>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</si>
  <si>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</si>
  <si>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</si>
  <si>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</si>
  <si>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</si>
  <si>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</si>
  <si>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</si>
  <si>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</si>
  <si>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</si>
  <si>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</si>
  <si>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</si>
  <si>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</si>
  <si>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</si>
  <si>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</si>
  <si>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</si>
  <si>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</si>
  <si>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</si>
  <si>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</si>
  <si>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</si>
  <si>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</si>
  <si>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</si>
  <si>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</si>
  <si>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</si>
  <si>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</si>
  <si>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</si>
  <si>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</si>
  <si>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</si>
  <si>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</si>
  <si>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</si>
  <si>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</si>
  <si>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</si>
  <si>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</si>
  <si>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</si>
  <si>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</si>
  <si>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</si>
  <si>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</si>
  <si>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</si>
  <si>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</si>
  <si>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</si>
  <si>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</si>
  <si>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</si>
  <si>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</si>
  <si>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</si>
  <si>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</si>
  <si>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</si>
  <si>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</si>
  <si>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</si>
  <si>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</si>
  <si>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</si>
  <si>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</si>
  <si>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</si>
  <si>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</si>
  <si>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</si>
  <si>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</si>
  <si>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</si>
  <si>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</si>
  <si>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</si>
  <si>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</si>
  <si>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</si>
  <si>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</si>
  <si>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</si>
  <si>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</si>
  <si>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</si>
  <si>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</si>
  <si>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</si>
  <si>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</si>
  <si>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</si>
  <si>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</si>
  <si>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</si>
  <si>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</si>
  <si>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</si>
  <si>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</si>
  <si>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</si>
  <si>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</si>
  <si>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</si>
  <si>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</si>
  <si>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</si>
  <si>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</si>
  <si>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</si>
  <si>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</si>
  <si>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</si>
  <si>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</si>
  <si>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</si>
  <si>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</si>
  <si>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</si>
  <si>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</si>
  <si>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</si>
  <si>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</si>
  <si>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</si>
  <si>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</si>
  <si>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</si>
  <si>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</si>
  <si>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</si>
  <si>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</si>
  <si>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</si>
  <si>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</si>
  <si>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</si>
  <si>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</si>
  <si>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</si>
  <si>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</si>
  <si>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</si>
  <si>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</si>
  <si>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</si>
  <si>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</si>
  <si>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</si>
  <si>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</si>
  <si>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</si>
  <si>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</si>
  <si>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</si>
  <si>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</si>
  <si>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</si>
  <si>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</si>
  <si>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</si>
  <si>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</si>
  <si>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</si>
  <si>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</si>
  <si>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</si>
  <si>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</si>
  <si>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</si>
  <si>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</si>
  <si>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</si>
  <si>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</si>
  <si>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</si>
  <si>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</si>
  <si>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</si>
  <si>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</si>
  <si>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</si>
  <si>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</si>
  <si>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</si>
  <si>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</si>
  <si>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</si>
  <si>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</si>
  <si>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</si>
  <si>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</si>
  <si>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</si>
  <si>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</si>
  <si>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</si>
  <si>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</si>
  <si>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</si>
  <si>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</si>
  <si>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</si>
  <si>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</si>
  <si>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</si>
  <si>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</si>
  <si>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</si>
  <si>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</si>
  <si>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</si>
  <si>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</si>
  <si>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</si>
  <si>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</si>
  <si>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</si>
  <si>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</si>
  <si>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</si>
  <si>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</si>
  <si>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</si>
  <si>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</si>
  <si>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</si>
  <si>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</si>
  <si>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</si>
  <si>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</si>
  <si>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</si>
  <si>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</si>
  <si>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</si>
  <si>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</si>
  <si>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</si>
  <si>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</si>
  <si>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</si>
  <si>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</si>
  <si>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</si>
  <si>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</si>
  <si>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</si>
  <si>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</si>
  <si>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</si>
  <si>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</si>
  <si>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</si>
  <si>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</si>
  <si>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</si>
  <si>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</si>
  <si>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</si>
  <si>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</si>
  <si>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</si>
  <si>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</si>
  <si>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</si>
  <si>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</si>
  <si>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</si>
  <si>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</si>
  <si>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</si>
  <si>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</si>
  <si>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</si>
  <si>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</si>
  <si>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</si>
  <si>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</si>
  <si>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</si>
  <si>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</si>
  <si>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</si>
  <si>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</si>
  <si>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</si>
  <si>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</si>
  <si>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</si>
  <si>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</si>
  <si>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</si>
  <si>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</si>
  <si>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</si>
  <si>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</si>
  <si>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</si>
  <si>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</si>
  <si>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</si>
  <si>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</si>
  <si>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</si>
  <si>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</si>
  <si>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</si>
  <si>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</si>
  <si>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</si>
  <si>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</si>
  <si>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</si>
  <si>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</si>
  <si>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</si>
  <si>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</si>
  <si>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</si>
  <si>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</si>
  <si>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</si>
  <si>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</si>
  <si>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</si>
  <si>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</si>
  <si>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</si>
  <si>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</si>
  <si>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</si>
  <si>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</si>
  <si>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</si>
  <si>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</si>
  <si>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</si>
  <si>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</si>
  <si>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</si>
  <si>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</si>
  <si>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</si>
  <si>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</si>
  <si>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</si>
  <si>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</si>
  <si>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</si>
  <si>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</si>
  <si>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</si>
  <si>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</si>
  <si>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</si>
  <si>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</si>
  <si>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</si>
  <si>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</si>
  <si>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</si>
  <si>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</si>
  <si>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</si>
  <si>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</si>
  <si>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</si>
  <si>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</si>
  <si>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</si>
  <si>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</si>
  <si>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</si>
  <si>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</si>
  <si>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</si>
  <si>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</si>
  <si>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</si>
  <si>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</si>
  <si>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</si>
  <si>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</si>
  <si>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</si>
  <si>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</si>
  <si>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</si>
  <si>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</si>
  <si>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</si>
  <si>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</si>
  <si>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</si>
  <si>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</si>
  <si>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</si>
  <si>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</si>
  <si>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</si>
  <si>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</si>
  <si>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</si>
  <si>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</si>
  <si>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</si>
  <si>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</si>
  <si>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</si>
  <si>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</si>
  <si>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</si>
  <si>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</si>
  <si>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</si>
  <si>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</si>
  <si>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</si>
  <si>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</si>
  <si>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</si>
  <si>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</si>
  <si>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</si>
  <si>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</si>
  <si>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</si>
  <si>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</si>
  <si>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</si>
  <si>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</si>
  <si>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</si>
  <si>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</si>
  <si>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</si>
  <si>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</si>
  <si>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</si>
  <si>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</si>
  <si>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</si>
  <si>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</si>
  <si>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</si>
  <si>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</si>
  <si>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</si>
  <si>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</si>
  <si>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</si>
  <si>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</si>
  <si>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</si>
  <si>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</si>
  <si>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</si>
  <si>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</si>
  <si>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</si>
  <si>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</si>
  <si>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</si>
  <si>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</si>
  <si>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</si>
  <si>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</si>
  <si>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</si>
  <si>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</si>
  <si>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</si>
  <si>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</si>
  <si>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</si>
  <si>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</si>
  <si>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</si>
  <si>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</si>
  <si>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</si>
  <si>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</si>
  <si>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</si>
  <si>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</si>
  <si>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</si>
  <si>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</si>
  <si>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</si>
  <si>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</si>
  <si>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</si>
  <si>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</si>
  <si>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</si>
  <si>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</si>
  <si>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</si>
  <si>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</si>
  <si>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</si>
  <si>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</si>
  <si>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</si>
  <si>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</si>
  <si>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</si>
  <si>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</si>
  <si>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</si>
  <si>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</si>
  <si>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</si>
  <si>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</si>
  <si>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</si>
  <si>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</si>
  <si>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</si>
  <si>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</si>
  <si>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</si>
  <si>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</si>
  <si>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</si>
  <si>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</si>
  <si>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</si>
  <si>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</si>
  <si>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</si>
  <si>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</si>
  <si>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</si>
  <si>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</si>
  <si>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</si>
  <si>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</si>
  <si>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</si>
  <si>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</si>
  <si>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</si>
  <si>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</si>
  <si>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</si>
  <si>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</si>
  <si>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</si>
  <si>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</si>
  <si>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</si>
  <si>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</si>
  <si>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</si>
  <si>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</si>
  <si>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</si>
  <si>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</si>
  <si>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</si>
  <si>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</si>
  <si>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</si>
  <si>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</si>
  <si>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</si>
  <si>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</si>
  <si>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</si>
  <si>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</si>
  <si>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</si>
  <si>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</si>
  <si>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</si>
  <si>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</si>
  <si>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</si>
  <si>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</si>
  <si>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</si>
  <si>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</si>
  <si>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</si>
  <si>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</si>
  <si>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</si>
  <si>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</si>
  <si>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</si>
  <si>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</si>
  <si>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</si>
  <si>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</si>
  <si>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</si>
  <si>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</si>
  <si>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</si>
  <si>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</si>
  <si>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</si>
  <si>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</si>
  <si>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</si>
  <si>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</si>
  <si>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</si>
  <si>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</si>
  <si>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</si>
  <si>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</si>
  <si>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</si>
  <si>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</si>
  <si>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</si>
  <si>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</si>
  <si>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</si>
  <si>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</si>
  <si>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</si>
  <si>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</si>
  <si>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</si>
  <si>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</si>
  <si>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</si>
  <si>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</si>
  <si>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</si>
  <si>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</si>
  <si>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</si>
  <si>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</si>
  <si>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</si>
  <si>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</si>
  <si>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</si>
  <si>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</si>
  <si>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</si>
  <si>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</si>
  <si>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</si>
  <si>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</si>
  <si>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</si>
  <si>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</si>
  <si>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</si>
  <si>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</si>
  <si>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</si>
  <si>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</si>
  <si>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</si>
  <si>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</si>
  <si>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</si>
  <si>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</si>
  <si>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</si>
  <si>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</si>
  <si>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</si>
  <si>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</si>
  <si>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</si>
  <si>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</si>
  <si>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</si>
  <si>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</si>
  <si>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</si>
  <si>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</si>
  <si>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</si>
  <si>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</si>
  <si>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</si>
  <si>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</si>
  <si>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</si>
  <si>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</si>
  <si>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</si>
  <si>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</si>
  <si>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</si>
  <si>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</si>
  <si>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</si>
  <si>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</si>
  <si>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</si>
  <si>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</si>
  <si>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</si>
  <si>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</si>
  <si>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</si>
  <si>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</si>
  <si>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</si>
  <si>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</si>
  <si>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</si>
  <si>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</si>
  <si>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</si>
  <si>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</si>
  <si>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</si>
  <si>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</si>
  <si>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</si>
  <si>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</si>
  <si>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</si>
  <si>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</si>
  <si>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</si>
  <si>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</si>
  <si>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</si>
  <si>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</si>
  <si>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</si>
  <si>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</si>
  <si>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</si>
  <si>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</si>
  <si>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</si>
  <si>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</si>
  <si>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</si>
  <si>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</si>
  <si>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</si>
  <si>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</si>
  <si>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</si>
  <si>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</si>
  <si>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</si>
  <si>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</si>
  <si>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</si>
  <si>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</si>
  <si>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</si>
  <si>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</si>
  <si>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</si>
  <si>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</si>
  <si>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</si>
  <si>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</si>
  <si>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</si>
  <si>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</si>
  <si>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</si>
  <si>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</si>
  <si>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</si>
  <si>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</si>
  <si>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</si>
  <si>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</si>
  <si>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</si>
  <si>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</si>
  <si>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</si>
  <si>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</si>
  <si>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</si>
  <si>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</si>
  <si>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</si>
  <si>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</si>
  <si>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</si>
  <si>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</si>
  <si>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</si>
  <si>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</si>
  <si>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</si>
  <si>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</si>
  <si>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</si>
  <si>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</si>
  <si>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</si>
  <si>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</si>
  <si>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</si>
  <si>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</si>
  <si>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</si>
  <si>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</si>
  <si>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</si>
  <si>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</si>
  <si>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</si>
  <si>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</si>
  <si>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</si>
  <si>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</si>
  <si>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</si>
  <si>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</si>
  <si>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</si>
  <si>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</si>
  <si>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</si>
  <si>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</si>
  <si>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</si>
  <si>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</si>
  <si>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</si>
  <si>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</si>
  <si>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</si>
  <si>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</si>
  <si>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</si>
  <si>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</si>
  <si>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</si>
  <si>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</si>
  <si>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</si>
  <si>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</si>
  <si>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</si>
  <si>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</si>
  <si>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</si>
  <si>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</si>
  <si>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</si>
  <si>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</si>
  <si>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</si>
  <si>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</si>
  <si>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</si>
  <si>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</si>
  <si>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</si>
  <si>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</si>
  <si>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</si>
  <si>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</si>
  <si>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</si>
  <si>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</si>
  <si>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</si>
  <si>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</si>
  <si>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</si>
  <si>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</si>
  <si>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</si>
  <si>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</si>
  <si>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</si>
  <si>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</si>
  <si>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</si>
  <si>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</si>
  <si>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</si>
  <si>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</si>
  <si>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</si>
  <si>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</si>
  <si>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</si>
  <si>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</si>
  <si>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</si>
  <si>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</si>
  <si>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</si>
  <si>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</si>
  <si>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</si>
  <si>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</si>
  <si>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</si>
  <si>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</si>
  <si>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</si>
  <si>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</si>
  <si>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</si>
  <si>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</si>
  <si>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</si>
  <si>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</si>
  <si>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</si>
  <si>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</si>
  <si>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</si>
  <si>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</si>
  <si>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</si>
  <si>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</si>
  <si>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</si>
  <si>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</si>
  <si>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</si>
  <si>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</si>
  <si>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</si>
  <si>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</si>
  <si>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</si>
  <si>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</si>
  <si>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</si>
  <si>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</si>
  <si>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</si>
  <si>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</si>
  <si>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</si>
  <si>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</si>
  <si>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</si>
  <si>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</si>
  <si>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</si>
  <si>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</si>
  <si>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</si>
  <si>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</si>
  <si>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</si>
  <si>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</si>
  <si>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</si>
  <si>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</si>
  <si>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</si>
  <si>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</si>
  <si>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</si>
  <si>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</si>
  <si>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</si>
  <si>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</si>
  <si>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</si>
  <si>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</si>
  <si>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</si>
  <si>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</si>
  <si>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</si>
  <si>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</si>
  <si>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</si>
  <si>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</si>
  <si>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</si>
  <si>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</si>
  <si>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</si>
  <si>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</si>
  <si>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</si>
  <si>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</si>
  <si>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</si>
  <si>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</si>
  <si>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</si>
  <si>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</si>
  <si>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</si>
  <si>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</si>
  <si>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</si>
  <si>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</si>
  <si>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</si>
  <si>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</si>
  <si>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</si>
  <si>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</si>
  <si>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</si>
  <si>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</si>
  <si>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</si>
  <si>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</si>
  <si>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</si>
  <si>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</si>
  <si>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</si>
  <si>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</si>
  <si>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</si>
  <si>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</si>
  <si>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</si>
  <si>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</si>
  <si>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</si>
  <si>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</si>
  <si>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</si>
  <si>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</si>
  <si>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</si>
  <si>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</si>
  <si>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</si>
  <si>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</si>
  <si>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</si>
  <si>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</si>
  <si>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</si>
  <si>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</si>
  <si>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</si>
  <si>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</si>
  <si>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</si>
  <si>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</si>
  <si>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</si>
  <si>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</si>
  <si>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</si>
  <si>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</si>
  <si>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</si>
  <si>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</si>
  <si>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</si>
  <si>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</si>
  <si>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</si>
  <si>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</si>
  <si>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</si>
  <si>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</si>
  <si>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</si>
  <si>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</si>
  <si>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</si>
  <si>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</si>
  <si>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</si>
  <si>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</si>
  <si>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</si>
  <si>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</si>
  <si>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</si>
  <si>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</si>
  <si>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</si>
  <si>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</si>
  <si>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</si>
  <si>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</si>
  <si>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</si>
  <si>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</si>
  <si>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</si>
  <si>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</si>
  <si>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</si>
  <si>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</si>
  <si>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</si>
  <si>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</si>
  <si>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</si>
  <si>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</si>
  <si>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</si>
  <si>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</si>
  <si>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</si>
  <si>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</si>
  <si>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</si>
  <si>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</si>
  <si>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</si>
  <si>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</si>
  <si>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</si>
  <si>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</si>
  <si>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</si>
  <si>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</si>
  <si>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</si>
  <si>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</si>
  <si>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</si>
  <si>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</si>
  <si>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</si>
  <si>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</si>
  <si>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</si>
  <si>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</si>
  <si>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</si>
  <si>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</si>
  <si>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</si>
  <si>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</si>
  <si>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</si>
  <si>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</si>
  <si>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</si>
  <si>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</si>
  <si>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</si>
  <si>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</si>
  <si>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</si>
  <si>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</si>
  <si>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</si>
  <si>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</si>
  <si>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</si>
  <si>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</si>
  <si>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</si>
  <si>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</si>
  <si>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</si>
  <si>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</si>
  <si>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</si>
  <si>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</si>
  <si>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</si>
  <si>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</si>
  <si>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</si>
  <si>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</si>
  <si>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</si>
  <si>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</si>
  <si>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</si>
  <si>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</si>
  <si>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</si>
  <si>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</si>
  <si>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</si>
  <si>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</si>
  <si>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</si>
  <si>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</si>
  <si>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</si>
  <si>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</si>
  <si>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</si>
  <si>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</si>
  <si>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</si>
  <si>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</si>
  <si>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</si>
  <si>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</si>
  <si>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</si>
  <si>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</si>
  <si>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</si>
  <si>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</si>
  <si>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</si>
  <si>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</si>
  <si>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</si>
  <si>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</si>
  <si>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</si>
  <si>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</si>
  <si>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</si>
  <si>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</si>
  <si>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</si>
  <si>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</si>
  <si>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</si>
  <si>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</si>
  <si>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</si>
  <si>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</si>
  <si>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</si>
  <si>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</si>
  <si>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</si>
  <si>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</si>
  <si>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</si>
  <si>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</si>
  <si>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</si>
  <si>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</si>
  <si>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</si>
  <si>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</si>
  <si>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</si>
  <si>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</si>
  <si>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</si>
  <si>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</si>
  <si>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</si>
  <si>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</si>
  <si>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</si>
  <si>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</si>
  <si>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</si>
  <si>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</si>
  <si>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</si>
  <si>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</si>
  <si>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</si>
  <si>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</si>
  <si>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</si>
  <si>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</si>
  <si>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</si>
  <si>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</si>
  <si>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</si>
  <si>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</si>
  <si>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</si>
  <si>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</si>
  <si>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</si>
  <si>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</si>
  <si>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</si>
  <si>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</si>
  <si>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</si>
  <si>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</si>
  <si>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</si>
  <si>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</si>
  <si>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</si>
  <si>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</si>
  <si>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</si>
  <si>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</si>
  <si>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</si>
  <si>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</si>
  <si>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</si>
  <si>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</si>
  <si>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</si>
  <si>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</si>
  <si>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</si>
  <si>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</si>
  <si>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</si>
  <si>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</si>
  <si>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</si>
  <si>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</si>
  <si>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</si>
  <si>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</si>
  <si>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</si>
  <si>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</si>
  <si>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</si>
  <si>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</si>
  <si>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</si>
  <si>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</si>
  <si>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</si>
  <si>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</si>
  <si>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</si>
  <si>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</si>
  <si>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</si>
  <si>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</si>
  <si>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</si>
  <si>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</si>
  <si>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</si>
  <si>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</si>
  <si>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</si>
  <si>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</si>
  <si>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</si>
  <si>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</si>
  <si>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</si>
  <si>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</si>
  <si>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</si>
  <si>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</si>
  <si>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</si>
  <si>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</si>
  <si>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</si>
  <si>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</si>
  <si>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</si>
  <si>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</si>
  <si>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</si>
  <si>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</si>
  <si>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</si>
  <si>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</si>
  <si>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</si>
  <si>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</si>
  <si>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</si>
  <si>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</si>
  <si>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</si>
  <si>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</si>
  <si>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</si>
  <si>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</si>
  <si>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</si>
  <si>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</si>
  <si>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</si>
  <si>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</si>
  <si>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</si>
  <si>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</si>
  <si>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</si>
  <si>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</si>
  <si>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</si>
  <si>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</si>
  <si>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</si>
  <si>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</si>
  <si>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</si>
  <si>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</si>
  <si>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</si>
  <si>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</si>
  <si>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</si>
  <si>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</si>
  <si>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</si>
  <si>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</si>
  <si>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</si>
  <si>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</si>
  <si>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</si>
  <si>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</si>
  <si>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</si>
  <si>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</si>
  <si>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</si>
  <si>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</si>
  <si>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</si>
  <si>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</si>
  <si>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</si>
  <si>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</si>
  <si>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</si>
  <si>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</si>
  <si>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</si>
  <si>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</si>
  <si>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</si>
  <si>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</si>
  <si>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</si>
  <si>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</si>
  <si>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</si>
  <si>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</si>
  <si>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</si>
  <si>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</si>
  <si>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</si>
  <si>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</si>
  <si>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</si>
  <si>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</si>
  <si>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</si>
  <si>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</si>
  <si>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</si>
  <si>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</si>
  <si>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</si>
  <si>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</si>
  <si>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</si>
  <si>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</si>
  <si>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</si>
  <si>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</si>
  <si>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</si>
  <si>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</si>
  <si>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</si>
  <si>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</si>
  <si>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</si>
  <si>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</si>
  <si>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</si>
  <si>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</si>
  <si>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</si>
  <si>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</si>
  <si>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</si>
  <si>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</si>
  <si>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</si>
  <si>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</si>
  <si>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</si>
  <si>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</si>
  <si>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</si>
  <si>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</si>
  <si>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</si>
  <si>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</si>
  <si>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</si>
  <si>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</si>
  <si>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</si>
  <si>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</si>
  <si>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</si>
  <si>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</si>
  <si>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</si>
  <si>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</si>
  <si>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</si>
  <si>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</si>
  <si>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</si>
  <si>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</si>
  <si>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</si>
  <si>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</si>
  <si>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</si>
  <si>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</si>
  <si>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</si>
  <si>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</si>
  <si>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</si>
  <si>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</si>
  <si>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</si>
  <si>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</si>
  <si>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</si>
  <si>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</si>
  <si>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</si>
  <si>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</si>
  <si>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</si>
  <si>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</si>
  <si>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</si>
  <si>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</si>
  <si>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</si>
  <si>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</si>
  <si>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</si>
  <si>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</si>
  <si>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</si>
  <si>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</si>
  <si>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</si>
  <si>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</si>
  <si>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</si>
  <si>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</si>
  <si>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</si>
  <si>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</si>
  <si>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</si>
  <si>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</si>
  <si>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</si>
  <si>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</si>
  <si>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</si>
  <si>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</si>
  <si>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</si>
  <si>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</si>
  <si>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</si>
  <si>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</si>
  <si>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</si>
  <si>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</si>
  <si>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</si>
  <si>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</si>
  <si>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</si>
  <si>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</si>
  <si>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</si>
  <si>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</si>
  <si>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</si>
  <si>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</si>
  <si>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</si>
  <si>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</si>
  <si>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</si>
  <si>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</si>
  <si>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</si>
  <si>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</si>
  <si>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</si>
  <si>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</si>
  <si>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</si>
  <si>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</si>
  <si>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</si>
  <si>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</si>
  <si>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</si>
  <si>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</si>
  <si>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</si>
  <si>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</si>
  <si>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</si>
  <si>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</si>
  <si>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</si>
  <si>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</si>
  <si>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</si>
  <si>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</si>
  <si>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</si>
  <si>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</si>
  <si>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</si>
  <si>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</si>
  <si>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</si>
  <si>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</si>
  <si>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</si>
  <si>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</si>
  <si>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</si>
  <si>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</si>
  <si>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</si>
  <si>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</si>
  <si>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</si>
  <si>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</si>
  <si>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</si>
  <si>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</si>
  <si>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</si>
  <si>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</si>
  <si>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</si>
  <si>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</si>
  <si>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</si>
  <si>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</si>
  <si>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</si>
  <si>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</si>
  <si>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</si>
  <si>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</si>
  <si>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</si>
  <si>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</si>
  <si>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</si>
  <si>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</si>
  <si>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</si>
  <si>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</si>
  <si>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</si>
  <si>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</si>
  <si>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</si>
  <si>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</si>
  <si>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</si>
  <si>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</si>
  <si>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</si>
  <si>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</si>
  <si>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</si>
  <si>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</si>
  <si>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</si>
  <si>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</si>
  <si>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</si>
  <si>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</si>
  <si>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</si>
  <si>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</si>
  <si>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</si>
  <si>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</si>
  <si>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</si>
  <si>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</si>
  <si>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</si>
  <si>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</si>
  <si>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</si>
  <si>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</si>
  <si>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</si>
  <si>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</si>
  <si>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</si>
  <si>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</si>
  <si>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</si>
  <si>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</si>
  <si>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</si>
  <si>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</si>
  <si>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</si>
  <si>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</si>
  <si>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</si>
  <si>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</si>
  <si>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</si>
  <si>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</si>
  <si>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</si>
  <si>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</si>
  <si>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</si>
  <si>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</si>
  <si>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</si>
  <si>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</si>
  <si>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</si>
  <si>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</si>
  <si>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</si>
  <si>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</si>
  <si>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</si>
  <si>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</si>
  <si>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</si>
  <si>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</si>
  <si>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</si>
  <si>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</si>
  <si>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</si>
  <si>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</si>
  <si>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</si>
  <si>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</si>
  <si>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</si>
  <si>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</si>
  <si>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</si>
  <si>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</si>
  <si>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</si>
  <si>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</si>
  <si>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</si>
  <si>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</si>
  <si>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</si>
  <si>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</si>
  <si>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</si>
  <si>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</si>
  <si>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</si>
  <si>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</si>
  <si>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</si>
  <si>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</si>
  <si>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</si>
  <si>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</si>
  <si>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</si>
  <si>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</si>
  <si>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</si>
  <si>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</si>
  <si>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</si>
  <si>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</si>
  <si>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</si>
  <si>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</si>
  <si>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</si>
  <si>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</si>
  <si>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</si>
  <si>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</si>
  <si>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</si>
  <si>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</si>
  <si>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</si>
  <si>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</si>
  <si>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</si>
  <si>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</si>
  <si>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</si>
  <si>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</si>
  <si>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</si>
  <si>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</si>
  <si>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</si>
  <si>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</si>
  <si>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</si>
  <si>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</si>
  <si>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</si>
  <si>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</si>
  <si>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</si>
  <si>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</si>
  <si>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</si>
  <si>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</si>
  <si>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</si>
  <si>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</si>
  <si>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</si>
  <si>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</si>
  <si>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</si>
  <si>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</si>
  <si>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</si>
  <si>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</si>
  <si>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</si>
  <si>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</si>
  <si>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</si>
  <si>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</si>
  <si>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</si>
  <si>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</si>
  <si>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</si>
  <si>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</si>
  <si>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</si>
  <si>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</si>
  <si>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</si>
  <si>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</si>
  <si>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</si>
  <si>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</si>
  <si>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</si>
  <si>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</si>
  <si>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</si>
  <si>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</si>
  <si>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</si>
  <si>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</si>
  <si>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</si>
  <si>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</si>
  <si>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</si>
  <si>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</si>
  <si>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</si>
  <si>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</si>
  <si>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</si>
  <si>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</si>
  <si>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</si>
  <si>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</si>
  <si>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</si>
  <si>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</si>
  <si>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</si>
  <si>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</si>
  <si>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</si>
  <si>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</si>
  <si>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</si>
  <si>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</si>
  <si>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</si>
  <si>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</si>
  <si>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</si>
  <si>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</si>
  <si>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</si>
  <si>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</si>
  <si>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</si>
  <si>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</si>
  <si>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</si>
  <si>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</si>
  <si>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</si>
  <si>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</si>
  <si>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</si>
  <si>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</si>
  <si>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</si>
  <si>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</si>
  <si>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</si>
  <si>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</si>
  <si>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</si>
  <si>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</si>
  <si>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</si>
  <si>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</si>
  <si>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</si>
  <si>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</si>
  <si>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</si>
  <si>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</si>
  <si>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</si>
  <si>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</si>
  <si>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</si>
  <si>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</si>
  <si>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</si>
  <si>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</si>
  <si>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</si>
  <si>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</si>
  <si>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</si>
  <si>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60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</si>
  <si>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</si>
  <si>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</si>
  <si>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</si>
  <si>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</si>
  <si>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</si>
  <si>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</si>
  <si>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</si>
  <si>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</si>
  <si>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</si>
  <si>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</si>
  <si>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</si>
  <si>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</si>
  <si>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</si>
  <si>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</si>
  <si>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</si>
  <si>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</si>
  <si>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</si>
  <si>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</si>
  <si>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</si>
  <si>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</si>
  <si>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40 min for Hub site HAJ0065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</si>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</sst>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337.69017858795996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5.5722569442878012E-2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2.4530439812224358E-2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46000.638604513886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46000.638604513886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46000.638604513886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46000.638604513886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46000.638604513886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46000.638604513886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46000.638604513886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46000.638604513886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46000.638604513886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46000.638604513886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46000.638604513886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46000.638604513886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46000.638604513886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46000.638604513886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46000.638604513886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46000.638604513886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46000.638604513886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46000.638604513886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46000.638604513886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46000.638604513886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46000.638604513886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46000.638604513886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46000.638604513886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46000.638604513886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46000.638604513886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46000.638604513886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46000.638604513886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46000.638604513886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46000.638604513886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46000.638604513886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46000.638604513886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46000.638604513886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46000.638604513886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46000.638604513886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46000.638604513886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46000.638604513886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46000.638604513886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46000.638604513886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46000.638604513886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46000.638604513886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46000.638604513886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46000.638604513886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46000.638604513886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46000.638604513886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46000.638604513886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46000.638604513886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46000.638604513886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46000.638604513886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46000.638604513886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46000.638604513886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46000.638604513886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46000.638604513886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46000.638604513886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46000.638604513886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46000.638604513886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46000.638604513886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46000.638604513886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46000.638604513886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46000.638604513886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46000.638604513886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46000.638604513886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46000.638604513886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46000.638604513886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46000.638604513886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46000.638604513886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46000.638604513886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46000.638604513886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46000.638604513886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46000.638604513886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46000.638604513886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46000.638604513886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46000.638604513886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46000.638604513886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46000.638604513886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46000.638604513886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46000.638604513886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46000.638604513886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46000.638604513886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46000.638604513886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46000.638604513886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46000.638604513886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46000.638604513886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46000.638604513886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46000.638604513886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46000.638604513886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46000.638604513886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46000.638604513886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46000.638604513886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46000.638604513886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46000.638604513886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46000.638604513886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46000.638604513886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46000.638604513886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46000.638604513886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46000.638604513886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46000.638604513886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46000.638604513886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46000.638604513886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46000.638604513886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46000.638604513886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46000.638604513886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46000.638604513886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46000.638604513886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46000.638604513886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46000.638604513886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46000.638604513886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46000.638604513886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46000.638604513886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46000.638604513886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46000.638604513886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46000.638604513886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46000.638604513886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46000.638604513886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46000.638604513886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46000.638604513886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46000.638604513886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46000.638604513886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46000.638604513886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46000.638604513886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46000.638604513886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46000.638604513886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46000.638604513886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46000.638604513886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46000.638604513886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46000.638604513886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46000.638604513886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46000.638604513886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46000.638604513886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46000.638604513886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46000.638604513886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46000.638604513886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46000.638604513886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46000.638604513886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46000.638604513886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46000.638604513886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46000.638604513886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46000.638604513886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46000.638604513886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46000.638604513886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46000.638604513886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46000.638604513886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46000.638604513886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46000.638604513886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46000.638604513886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46000.638604513886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46000.638604513886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46000.638604513886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46000.638604513886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46000.638604513886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46000.638604513886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46000.638604513886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46000.638604513886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46000.638604513886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46000.638604513886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46000.638604513886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46000.638604513886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46000.638604513886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46000.638604513886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46000.638604513886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46000.638604513886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46000.638604513886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46000.638604513886</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175.63876678240922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16.251185763889225</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3.2832225694437511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2.6207175906165503E-3</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46000.638604513886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46000.638604513886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46000.638604513886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46000.638604513886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46000.638604513886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46000.638604513886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46000.638604513886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46000.638604513886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46000.638604513886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46000.638604513886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46000.638604513886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46000.638604513886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46000.638604513886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46000.638604513886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46000.638604513886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46000.638604513886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46000.638604513886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46000.638604513886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46000.638604513886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46000.638604513886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46000.638604513886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46000.638604513886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46000.638604513886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46000.638604513886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46000.638604513886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46000.638604513886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46000.638604513886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46000.638604513886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46000.638604513886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46000.638604513886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46000.638604513886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46000.638604513886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46000.638604513886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46000.638604513886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46000.638604513886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46000.638604513886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46000.638604513886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46000.638604513886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46000.638604513886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46000.638604513886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46000.638604513886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46000.638604513886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46000.638604513886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46000.638604513886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46000.638604513886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46000.638604513886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46000.638604513886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46000.638604513886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46000.638604513886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46000.638604513886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46000.638604513886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46000.638604513886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46000.638604513886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46000.638604513886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46000.638604513886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46000.638604513886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46000.638604513886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46000.638604513886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46000.638604513886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46000.638604513886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46000.638604513886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46000.638604513886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46000.638604513886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46000.638604513886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46000.638604513886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46000.638604513886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46000.638604513886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46000.638604513886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46000.638604513886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46000.638604513886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46000.638604513886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46000.638604513886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46000.638604513886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46000.638604513886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46000.638604513886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46000.638604513886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46000.638604513886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46000.638604513886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46000.638604513886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46000.638604513886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46000.638604513886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46000.638604513886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46000.638604513886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46000.638604513886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46000.638604513886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46000.638604513886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46000.638604513886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46000.638604513886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46000.638604513886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46000.638604513886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46000.638604513886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46000.638604513886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46000.638604513886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46000.638604513886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46000.638604513886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46000.638604513886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46000.638604513886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46000.638604513886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46000.638604513886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46000.638604513886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46000.638604513886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46000.638604513886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46000.638604513886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46000.638604513886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46000.638604513886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46000.638604513886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46000.638604513886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46000.638604513886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46000.638604513886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46000.638604513886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46000.638604513886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46000.638604513886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46000.638604513886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46000.638604513886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46000.638604513886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46000.638604513886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46000.638604513886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46000.638604513886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46000.638604513886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46000.638604513886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46000.638604513886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46000.638604513886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46000.638604513886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46000.638604513886</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46000.638604513886</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46000.638604513886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46000.638604513886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46000.638604513886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46000.638604513886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46000.638604513886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46000.638604513886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46000.638604513886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46000.638604513886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46000.638604513886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46000.638604513886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46000.638604513886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46000.638604513886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46000.638604513886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46000.638604513886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46000.638604513886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46000.638604513886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46000.638604513886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46000.638604513886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46000.638604513886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46000.638604513886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46000.638604513886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46000.638604513886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46000.638604513886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46000.638604513886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46000.638604513886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46000.638604513886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46000.638604513886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46000.638604513886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46000.638604513886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46000.638604513886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46000.638604513886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46000.638604513886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46000.638604513886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46000.638604513886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46000.638604513886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46000.638604513886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46000.638604513886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46000.638604513886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46000.638604513886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46000.638604513886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46000.638604513886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46000.638604513886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46000.638604513886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46000.638604513886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46000.638604513886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46000.638604513886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46000.638604513886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46000.638604513886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46000.638604513886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46000.638604513886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46000.638604513886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46000.638604513886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46000.638604513886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46000.638604513886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46000.638604513886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46000.638604513886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46000.638604513886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46000.638604513886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46000.638604513886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46000.638604513886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46000.638604513886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46000.638604513886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46000.638604513886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46000.638604513886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46000.638604513886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46000.638604513886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46000.638604513886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46000.638604513886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46000.638604513886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46000.638604513886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46000.638604513886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46000.638604513886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46000.638604513886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46000.638604513886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46000.638604513886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46000.638604513886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46000.638604513886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46000.638604513886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46000.638604513886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46000.638604513886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46000.638604513886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46000.638604513886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46000.638604513886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46000.638604513886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46000.638604513886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46000.638604513886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46000.638604513886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46000.638604513886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46000.638604513886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46000.638604513886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46000.638604513886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46000.638604513886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46000.638604513886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46000.638604513886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46000.638604513886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46000.638604513886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46000.638604513886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46000.638604513886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46000.638604513886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46000.638604513886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46000.638604513886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46000.638604513886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46000.638604513886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46000.638604513886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46000.638604513886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46000.638604513886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46000.638604513886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46000.638604513886</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46000.638604513886</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5">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46000.638604745371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46000.638604745371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46000.638604745371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46000.638604745371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46000.638604745371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46000.638604745371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46000.638604745371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46000.638604745371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46000.638604745371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46000.638604745371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46000.638604745371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46000.638604745371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46000.638604745371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46000.638604745371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46000.638604745371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46000.638604745371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46000.638604745371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46000.638604745371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46000.638604745371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46000.638604745371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46000.638604745371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46000.638604745371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46000.638604745371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46000.638604745371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46000.638604745371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46000.638604745371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46000.638604745371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46000.638604745371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46000.638604745371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46000.638604745371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46000.638604745371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46000.638604745371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46000.638604745371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46000.638604745371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46000.638604745371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46000.638604745371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46000.638604745371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46000.638604745371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46000.638604745371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46000.638604745371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46000.638604745371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46000.638604745371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46000.638604745371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46000.638604745371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46000.638604745371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46000.638604745371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46000.638604745371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46000.638604745371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46000.638604745371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46000.638604745371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46000.638604745371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46000.638604745371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46000.638604745371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46000.638604745371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46000.638604745371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46000.638604745371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46000.638604745371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46000.638604745371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46000.638604745371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46000.638604745371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46000.638604745371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46000.638604745371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46000.638604745371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46000.638604745371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46000.638604745371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46000.638604745371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46000.638604745371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46000.638604745371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46000.638604745371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46000.638604745371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46000.638604745371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46000.638604745371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46000.638604745371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46000.638604745371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46000.638604745371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46000.638604745371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46000.638604745371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46000.638604745371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46000.638604745371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46000.638604745371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46000.638604745371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46000.638604745371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46000.638604745371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46000.638604745371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46000.638604745371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46000.638604745371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46000.638604745371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46000.638604745371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46000.638604745371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46000.638604745371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46000.638604745371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46000.638604745371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46000.638604745371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46000.638604745371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46000.638604745371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46000.638604745371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46000.638604745371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46000.638604745371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46000.638604745371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46000.638604745371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46000.638604745371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46000.638604745371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46000.638604745371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46000.638604745371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46000.638604745371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46000.638604745371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46000.638604745371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46000.638604745371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46000.638604745371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46000.638604745371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46000.638604745371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46000.638604745371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46000.638604745371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46000.638604745371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46000.638604745371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46000.638604745371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46000.638604745371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46000.638604745371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46000.638604745371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46000.638604745371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46000.638604745371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46000.638604745371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46000.638604745371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46000.638604745371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46000.638604745371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46000.638604745371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46000.638604745371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46000.638604745371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46000.638604745371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46000.638604745371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46000.638604745371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46000.638604745371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46000.638604745371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46000.638604745371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46000.638604745371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46000.638604745371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46000.638604745371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46000.638604745371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46000.638604745371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46000.638604745371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46000.638604745371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46000.638604745371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46000.638604745371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46000.638604745371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46000.638604745371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46000.638604745371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46000.638604745371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46000.638604745371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46000.638604745371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46000.638604745371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46000.638604745371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46000.638604745371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46000.638604745371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46000.638604745371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46000.638604745371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46000.638604745371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46000.638604745371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46000.638604745371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46000.638604745371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46000.638604745371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46000.638604745371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46000.638604745371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46000.638604745371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46000.638604745371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46000.638604745371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46000.638604745371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46000.638604745371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46000.638604745371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46000.638604745371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46000.638604745371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46000.638604745371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46000.638604745371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46000.638604745371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46000.638604745371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46000.638604745371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46000.638604745371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46000.638604745371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46000.638604745371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46000.638604745371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46000.638604745371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46000.638604745371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46000.638604745371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46000.638604745371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46000.638604745371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46000.638604745371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46000.638604745371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46000.638604745371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46000.638604745371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46000.638604745371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46000.638604745371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46000.638604745371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46000.638604745371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46000.638604745371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46000.638604745371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46000.638604745371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46000.638604745371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46000.638604745371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46000.638604745371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46000.638604745371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46000.638604745371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46000.638604745371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46000.638604745371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46000.638604745371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46000.638604745371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46000.638604745371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46000.638604745371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46000.638604745371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46000.638604745371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46000.638604745371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46000.638604745371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46000.638604745371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46000.638604745371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46000.638604745371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46000.638604745371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46000.638604745371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46000.638604745371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46000.638604745371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46000.638604745371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46000.638604745371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46000.638604745371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46000.638604745371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46000.638604745371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46000.638604745371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46000.638604745371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46000.638604745371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46000.638604745371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46000.638604745371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46000.638604745371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46000.638604745371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46000.638604745371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46000.638604745371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46000.638604745371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46000.638604745371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46000.638604745371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46000.638604745371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46000.638604745371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46000.638604745371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46000.638604745371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46000.638604745371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46000.638604745371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46000.638604745371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46000.638604745371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46000.638604745371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46000.638604745371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46000.638604745371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46000.638604745371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46000.638604745371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46000.638604745371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46000.638604745371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46000.638604745371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46000.638604745371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46000.638604745371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46000.638604745371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46000.638604745371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46000.638604745371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46000.638604745371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46000.638604745371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46000.638604745371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46000.638604745371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46000.638604745371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46000.638604745371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46000.638604745371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46000.638604745371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46000.638604745371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46000.638604745371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46000.638604745371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46000.638604745371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46000.638604745371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46000.638604745371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46000.638604745371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46000.638604745371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46000.638604745371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46000.638604745371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46000.638604745371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46000.638604745371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46000.638604745371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46000.638604745371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46000.638604745371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46000.638604745371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46000.638604745371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46000.638604745371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46000.638604745371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46000.638604745371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46000.638604745371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46000.638604745371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46000.638604745371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46000.638604745371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46000.638604745371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46000.638604745371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46000.638604745371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46000.638604745371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46000.638604745371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46000.638604745371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46000.638604745371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46000.638604745371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46000.638604745371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46000.638604745371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46000.638604745371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46000.638604745371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46000.638604745371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46000.638604745371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46000.638604745371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46000.638604745371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46000.638604745371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46000.638604745371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46000.638604745371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46000.638604745371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46000.638604745371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46000.638604745371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46000.638604745371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46000.638604745371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46000.638604745371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46000.638604745371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46000.638604745371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46000.638604745371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46000.638604745371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46000.638604745371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46000.638604745371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46000.638604745371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46000.638604745371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46000.638604745371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46000.638604745371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46000.638604745371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46000.638604745371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46000.638604745371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46000.638604745371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46000.638604745371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46000.638604745371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46000.638604745371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46000.638604745371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46000.638604745371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46000.638604745371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46000.638604745371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46000.638604745371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46000.638604745371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46000.638604745371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46000.638604745371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46000.638604745371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46000.638604745371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46000.638604745371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46000.638604745371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46000.638604745371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46000.638604745371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46000.638604745371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46000.638604745371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46000.638604745371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46000.638604745371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46000.638604745371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46000.638604745371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46000.638604745371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46000.638604745371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46000.638604745371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46000.638604745371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46000.638604745371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46000.638604745371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46000.638604745371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46000.638604745371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46000.638604745371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46000.638604745371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46000.638604745371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46000.638604745371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46000.638604745371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46000.638604745371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46000.638604745371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46000.638604745371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46000.638604745371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46000.638604745371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46000.638604745371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46000.638604745371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46000.638604745371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46000.638604745371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46000.638604745371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46000.638604745371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46000.638604745371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46000.638604745371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46000.638604745371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46000.638604745371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46000.638604745371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46000.638604745371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46000.638604745371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46000.638604745371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46000.638604745371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46000.638604745371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46000.638604745371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46000.638604745371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46000.638604745371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46000.638604745371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46000.638604745371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46000.638604745371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46000.638604745371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46000.638604745371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46000.638604745371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46000.638604745371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46000.638604745371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46000.638604745371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46000.638604745371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46000.638604745371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46000.638604745371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46000.638604745371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46000.638604745371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46000.638604745371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46000.638604745371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46000.638604745371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46000.638604745371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46000.638604745371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46000.638604745371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46000.638604745371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46000.638604745371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46000.638604745371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46000.638604745371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46000.638604745371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46000.638604745371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46000.638604745371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46000.638604745371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46000.638604745371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46000.638604745371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46000.638604745371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46000.638604745371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46000.638604745371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46000.638604745371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46000.638604745371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46000.638604745371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46000.638604745371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46000.638604745371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46000.638604745371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46000.638604745371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46000.638604745371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46000.638604745371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46000.638604745371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46000.638604745371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46000.638604745371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46000.638604745371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46000.638604745371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46000.638604745371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46000.638604745371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46000.638604745371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46000.638604745371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46000.638604745371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46000.638604745371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46000.638604745371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46000.638604745371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46000.638604745371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46000.638604745371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46000.638604745371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46000.638604745371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46000.638604745371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46000.638604745371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46000.638604745371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46000.638604745371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46000.638604745371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46000.638604745371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46000.638604745371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46000.638604745371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46000.638604745371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46000.638604745371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46000.638604745371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46000.638604745371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46000.638604745371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46000.638604745371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46000.638604745371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46000.638604745371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46000.638604745371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46000.638604745371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46000.638604745371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46000.638604745371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46000.638604745371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46000.638604745371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46000.638604745371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46000.638604745371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46000.638604745371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46000.638604745371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46000.638604745371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46000.638604745371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46000.638604745371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46000.638604745371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46000.638604745371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46000.638604745371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46000.638604745371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46000.638604745371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46000.638604745371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46000.638604745371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46000.638604745371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46000.638604745371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46000.638604745371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46000.638604745371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46000.638604745371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46000.638604745371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46000.638604745371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46000.638604745371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46000.638604745371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46000.638604745371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46000.638604745371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46000.638604745371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46000.638604745371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46000.638604745371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46000.638604745371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46000.638604745371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46000.638604745371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46000.638604745371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46000.638604745371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46000.638604745371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46000.638604745371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46000.638604745371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46000.638604745371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46000.638604745371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46000.638604745371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46000.638604745371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46000.638604745371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46000.638604745371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46000.638604745371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46000.638604745371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46000.638604745371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46000.638604745371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46000.638604745371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46000.638604745371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46000.638604745371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46000.638604745371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46000.638604745371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46000.638604745371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46000.638604745371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46000.638604745371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46000.638604745371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46000.638604745371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46000.638604745371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46000.638604745371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46000.638604745371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46000.638604745371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46000.638604745371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46000.638604745371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46000.638604745371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46000.638604745371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46000.638604745371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46000.638604745371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46000.638604745371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46000.638604745371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46000.638604745371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46000.638604745371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46000.638604745371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46000.638604745371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46000.638604745371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46000.638604745371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46000.638604745371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46000.638604745371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46000.638604745371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46000.638604745371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46000.638604745371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46000.638604745371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46000.638604745371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46000.638604745371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46000.638604745371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46000.638604745371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46000.638604745371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46000.638604745371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46000.638604745371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46000.638604745371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46000.638604745371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46000.638604745371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46000.638604745371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46000.638604745371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46000.638604745371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46000.638604745371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46000.638604745371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46000.638604745371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46000.638604745371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46000.638604745371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46000.638604745371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46000.638604745371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46000.638604745371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46000.638604745371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46000.638604745371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46000.638604745371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46000.638604745371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46000.638604745371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46000.638604745371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46000.638604745371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46000.638604745371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46000.638604745371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46000.638604745371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46000.638604745371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46000.638604745371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46000.638604745371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46000.638604745371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46000.638604745371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46000.638604745371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46000.638604745371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46000.638604745371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46000.638604745371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46000.638604745371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46000.638604745371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46000.638604745371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46000.638604745371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46000.638604745371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46000.638604745371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46000.638604745371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46000.638604745371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46000.638604745371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46000.638604745371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46000.638604745371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46000.638604745371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46000.638604745371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46000.638604745371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46000.638604745371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46000.638604745371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46000.638604745371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46000.638604745371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46000.638604745371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46000.638604745371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46000.638604745371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46000.638604745371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46000.638604745371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46000.638604745371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46000.638604745371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46000.638604745371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46000.638604745371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46000.638604745371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46000.638604745371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46000.638604745371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46000.638604745371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46000.638604745371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46000.638604745371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46000.638604745371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46000.638604745371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46000.638604745371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46000.638604745371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46000.638604745371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46000.638604745371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46000.638604745371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46000.638604745371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46000.638604745371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46000.638604745371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46000.638604745371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46000.638604745371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46000.638604745371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46000.638604745371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46000.638604745371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46000.638604745371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46000.638604745371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46000.638604745371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46000.638604745371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46000.638604745371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46000.638604745371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46000.638604745371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46000.638604745371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46000.638604745371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46000.638604745371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46000.638604745371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46000.638604745371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46000.638604745371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46000.638604745371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46000.638604745371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46000.638604745371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46000.638604745371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46000.638604745371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46000.638604745371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46000.638604745371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46000.638604745371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46000.638604745371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46000.638604745371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46000.638604745371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46000.638604745371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46000.638604745371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46000.638604745371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46000.638604745371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46000.638604745371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46000.638604745371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46000.638604745371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46000.638604745371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46000.638604745371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46000.638604745371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46000.638604745371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46000.638604745371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46000.638604745371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46000.638604745371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46000.638604745371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46000.638604745371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46000.638604745371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46000.638604745371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46000.638604745371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46000.638604745371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46000.638604745371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46000.638604745371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46000.638604745371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46000.638604745371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46000.638604745371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46000.638604745371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46000.638604745371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46000.638604745371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46000.638604745371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46000.638604745371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46000.638604745371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46000.638604745371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46000.638604745371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46000.638604745371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46000.638604745371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46000.638604745371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46000.638604745371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46000.638604745371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46000.638604745371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46000.638604745371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46000.638604745371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46000.638604745371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46000.638604745371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46000.638604745371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46000.638604745371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46000.638604745371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46000.638604745371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46000.638604745371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46000.638604745371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46000.638604745371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46000.638604745371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46000.638604745371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46000.638604745371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46000.638604745371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46000.638604745371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46000.638604745371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46000.638604745371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46000.638604745371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46000.638604745371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46000.638604745371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46000.638604745371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46000.638604745371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46000.638604745371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46000.638604745371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46000.638604745371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46000.638604745371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46000.638604745371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46000.638604745371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46000.638604745371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46000.638604745371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46000.638604745371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46000.638604745371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46000.638604745371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46000.638604745371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46000.638604745371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46000.638604745371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46000.638604745371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46000.638604745371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46000.638604745371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46000.638604745371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46000.638604745371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46000.638604745371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46000.638604745371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46000.638604745371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46000.638604745371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46000.638604745371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46000.638604745371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46000.638604745371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46000.638604745371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46000.638604745371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46000.638604745371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46000.638604745371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46000.638604745371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46000.638604745371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46000.638604745371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46000.638604745371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46000.638604745371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46000.638604745371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46000.638604745371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46000.638604745371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46000.638604745371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46000.638604745371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46000.638604745371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46000.638604745371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46000.638604745371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46000.638604745371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46000.638604745371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46000.638604745371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46000.638604745371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46000.638604745371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46000.638604745371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46000.638604745371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46000.638604745371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46000.638604745371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46000.638604745371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46000.638604745371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46000.638604745371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46000.638604745371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46000.638604745371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46000.638604745371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46000.638604745371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46000.638604745371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46000.638604745371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46000.638604745371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46000.638604745371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46000.638604745371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46000.638604745371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46000.638604745371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46000.638604745371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46000.638604745371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46000.638604745371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46000.638604745371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46000.638604745371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46000.638604745371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46000.638604745371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46000.638604745371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46000.638604745371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46000.638604745371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46000.638604745371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46000.638604745371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46000.638604745371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46000.638604745371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46000.638604745371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46000.638604745371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46000.638604745371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46000.638604745371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46000.638604745371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46000.638604745371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46000.638604745371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46000.638604745371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46000.638604745371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46000.638604745371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46000.638604745371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46000.638604745371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46000.638604745371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46000.638604745371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46000.638604745371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46000.638604745371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46000.638604745371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46000.638604745371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46000.638604745371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46000.638604745371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46000.638604745371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46000.638604745371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46000.638604745371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46000.638604745371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46000.638604745371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46000.638604745371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46000.638604745371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46000.638604745371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46000.638604745371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46000.638604745371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46000.638604745371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46000.638604745371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46000.638604745371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46000.638604745371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46000.638604745371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46000.638604745371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46000.638604745371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46000.638604745371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46000.638604745371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46000.638604745371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46000.638604745371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46000.638604745371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46000.638604745371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46000.638604745371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46000.638604745371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46000.638604745371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46000.638604745371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46000.638604745371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46000.638604745371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46000.638604745371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46000.638604745371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46000.638604745371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46000.638604745371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46000.638604745371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46000.638604745371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46000.638604745371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46000.638604745371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46000.638604745371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46000.638604745371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46000.638604745371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46000.638604745371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46000.638604745371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46000.638604745371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46000.638604745371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46000.638604745371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46000.638604745371</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297.15788715277449</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1.8444609953658073</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46000.638604513886</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0.3203753472189419</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46000.638604513886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46000.638604513886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46000.638604513886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46000.638604513886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46000.638604513886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46000.638604513886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46000.638604513886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46000.638604513886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46000.638604513886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46000.638604513886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46000.638604513886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46000.638604513886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46000.638604513886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46000.638604513886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46000.638604513886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46000.638604513886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46000.638604513886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46000.638604513886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46000.638604513886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46000.638604513886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46000.638604513886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46000.638604513886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46000.638604513886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46000.638604513886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46000.638604513886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46000.638604513886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46000.638604513886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46000.638604513886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46000.638604513886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46000.638604513886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46000.638604513886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46000.638604513886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46000.638604513886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46000.638604513886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46000.638604513886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46000.638604513886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46000.638604513886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46000.638604513886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46000.638604513886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46000.638604513886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46000.638604513886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46000.638604513886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46000.638604513886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46000.638604513886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46000.638604513886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46000.638604513886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46000.638604513886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46000.638604513886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46000.638604513886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46000.638604513886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46000.638604513886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46000.638604513886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46000.638604513886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46000.638604513886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46000.638604513886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46000.638604513886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46000.638604513886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46000.638604513886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46000.638604513886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46000.638604513886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46000.638604513886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46000.638604513886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46000.638604513886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46000.638604513886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46000.638604513886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46000.638604513886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46000.638604513886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46000.638604513886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46000.638604513886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46000.638604513886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46000.638604745371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46000.638604745371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46000.638604745371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46000.638604745371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46000.638604745371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46000.638604745371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46000.638604745371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46000.638604745371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46000.638604745371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46000.638604745371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46000.638604745371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46000.638604745371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46000.638604745371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46000.638604745371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46000.638604745371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46000.638604745371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46000.638604745371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46000.638604745371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46000.638604745371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46000.638604745371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46000.638604745371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46000.638604745371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46000.638604745371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46000.638604745371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46000.638604745371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46000.638604745371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46000.638604745371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46000.638604745371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46000.638604745371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46000.638604745371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46000.638604745371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46000.638604745371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46000.638604745371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46000.638604745371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46000.638604745371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108.80654456018237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74.449727430554049</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51.977493634258281</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19.265305902772525</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3.5311160879573436</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6</v>
      </c>
      <c r="D7" s="37" t="s">
        <v>38183</v>
      </c>
      <c r="E7" s="37" t="s">
        <v>39113</v>
      </c>
      <c r="F7" s="38">
        <v>46000.611157407409</v>
      </c>
      <c r="G7" s="131">
        <f ca="1">IFERROR(NOW()-F7,"")</f>
        <v>2.7447106476756744E-2</v>
      </c>
      <c r="H7" s="38">
        <v>46000.598310185182</v>
      </c>
      <c r="I7" s="37" t="str">
        <f>IFERROR(VLOOKUP(D7,DB!A:F,6,0),"")</f>
        <v>SCECO</v>
      </c>
      <c r="J7" s="37" t="str">
        <f>IFERROR(VLOOKUP(D7,DB!A:G,7,0),"")</f>
        <v>Haj Removal</v>
      </c>
      <c r="K7" s="37" t="s">
        <v>39145</v>
      </c>
      <c r="L7" s="37" t="str">
        <f>IFERROR(VLOOKUP(D7,DB!A:I,9,0),"")</f>
        <v>Latis</v>
      </c>
    </row>
    <row r="8" spans="1:13">
      <c r="A8" s="37"/>
      <c r="B8" s="37" t="str">
        <f>IFERROR(VLOOKUP(D8,DB!A:K,11,0),"")</f>
        <v/>
      </c>
      <c r="C8" s="37"/>
      <c r="D8" s="153"/>
      <c r="E8" s="37"/>
      <c r="F8" s="38"/>
      <c r="G8" s="131">
        <f ca="1">IFERROR(NOW()-F8,"")</f>
        <v>46000.638604513886</v>
      </c>
      <c r="H8" s="38"/>
      <c r="I8" s="37" t="str">
        <f>IFERROR(VLOOKUP(D8,DB!A:F,6,0),"")</f>
        <v/>
      </c>
      <c r="J8" s="37" t="str">
        <f>IFERROR(VLOOKUP(D8,DB!A:G,7,0),"")</f>
        <v/>
      </c>
      <c r="K8" s="37"/>
      <c r="L8" s="37" t="str">
        <f>IFERROR(VLOOKUP(D8,DB!A:I,9,0),"")</f>
        <v/>
      </c>
    </row>
    <row r="9" spans="1:13" ht="15.75">
      <c r="A9" s="37"/>
      <c r="B9" s="37" t="str">
        <f>IFERROR(VLOOKUP(D9,DB!A:K,11,0),"")</f>
        <v/>
      </c>
      <c r="C9" s="37"/>
      <c r="D9" s="154"/>
      <c r="E9" s="37"/>
      <c r="F9" s="38"/>
      <c r="G9" s="131">
        <f ca="1">IFERROR(NOW()-F9,"")</f>
        <v>46000.638604513886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46000.638604513886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46000.638604513886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46000.638604513886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46000.638604513886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46000.638604513886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46000.638604513886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46000.638604513886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46000.638604513886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46000.638604513886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46000.638604513886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46000.638604513886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46000.638604513886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46000.638604513886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46000.638604513886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46000.638604513886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46000.638604513886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46000.638604513886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46000.638604513886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46000.638604513886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46000.638604513886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46000.638604513886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46000.638604513886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46000.638604513886</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37310</v>
      </c>
      <c r="E2" s="138" t="s">
        <v>39106</v>
      </c>
      <c r="F2" s="117">
        <v>46000.6015625</v>
      </c>
      <c r="G2" s="72">
        <f t="shared" ref="G2:G14" ca="1" si="0">IFERROR(NOW()-F2,"-")</f>
        <v>3.7042013886093628E-2</v>
      </c>
      <c r="H2" s="117">
        <v>46000.596064814818</v>
      </c>
      <c r="I2" s="115" t="str">
        <f>IFERROR(VLOOKUP(D2,DB!A:F,6,0),"")</f>
        <v>Generator-SG</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46000.638604513886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46000.638604513886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46000.638604513886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46000.638604513886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46000.638604513886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46000.638604513886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46000.638604513886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46000.638604513886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46000.638604513886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46000.638604513886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46000.638604513886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46000.638604513886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46000.638604513886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46000.638604513886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46000.638604513886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46000.638604513886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46000.638604513886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46000.638604513886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46000.638604513886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46000.638604513886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46000.638604513886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46000.638604513886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46000.638604513886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46000.638604513886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46000.638604513886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46000.638604513886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46000.638604513886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46000.638604513886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46000.638604513886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46000.638604513886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46000.638604513886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46000.638604513886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46000.638604513886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46000.638604513886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46000.638604513886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46000.638604513886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46000.638604513886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46000.638604513886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46000.638604513886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46000.638604513886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46000.638604513886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46000.638604513886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46000.638604513886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46000.638604513886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46000.638604513886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46000.638604513886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46000.638604513886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46000.638604513886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46000.638604513886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46000.638604513886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46000.638604513886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46000.638604513886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46000.638604513886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46000.638604513886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46000.638604513886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46000.638604513886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46000.638604513886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46000.638604513886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46000.638604513886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46000.638604513886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46000.638604513886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46000.638604513886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46000.638604513886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46000.638604513886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46000.638604513886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46000.638604513886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46000.638604513886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46000.638604513886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46000.638604513886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46000.638604513886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46000.638604513886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46000.638604513886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46000.638604513886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46000.638604513886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46000.638604513886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46000.638604513886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46000.638604513886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46000.638604513886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46000.638604513886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46000.638604513886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46000.638604513886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46000.638604513886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46000.638604513886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46000.638604513886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46000.638604513886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46000.638604513886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46000.638604513886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46000.638604513886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46000.638604513886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46000.638604513886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46000.638604513886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46000.638604513886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46000.638604513886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46000.638604513886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46000.638604513886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46000.638604513886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46000.638604513886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46000.638604513886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46000.638604513886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46000.638604513886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46000.638604513886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46000.638604513886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46000.638604513886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46000.638604513886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46000.638604513886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46000.638604513886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46000.638604513886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46000.638604513886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46000.638604513886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46000.638604513886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46000.638604513886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46000.638604513886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46000.638604513886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46000.638604513886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46000.638604513886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46000.638604513886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46000.638604513886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46000.638604513886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46000.638604513886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46000.638604513886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46000.638604513886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46000.638604513886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46000.638604513886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46000.638604513886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46000.638604513886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46000.638604513886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46000.638604513886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46000.638604513886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46000.638604513886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46000.638604513886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46000.638604513886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46000.638604513886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46000.638604513886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46000.638604513886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46000.638604513886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46000.638604513886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46000.638604513886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46000.638604513886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46000.638604513886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46000.638604513886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46000.638604513886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46000.638604513886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46000.638604513886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46000.638604513886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46000.638604513886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46000.638604513886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46000.638604513886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46000.638604513886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46000.638604513886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46000.638604513886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46000.638604513886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46000.638604513886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46000.638604513886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46000.638604513886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46000.638604513886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46000.638604513886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46000.638604513886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46000.638604513886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46000.638604513886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46000.638604513886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46000.638604513886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46000.638604513886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46000.638604513886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46000.638604513886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46000.638604513886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46000.638604513886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46000.638604513886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46000.638604513886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46000.638604513886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46000.638604513886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46000.638604513886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46000.638604513886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46000.638604513886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46000.638604513886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46000.638604513886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46000.638604513886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46000.638604513886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46000.638604513886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46000.638604513886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46000.638604513886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46000.638604513886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46000.638604513886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46000.638604513886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46000.638604513886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46000.638604513886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46000.638604513886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46000.638604513886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46000.638604513886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46000.638604513886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46000.638604513886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46000.638604513886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46000.638604513886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46000.638604513886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46000.638604513886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46000.638604513886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46000.638604513886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46000.638604513886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46000.638604513886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46000.638604513886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46000.638604513886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46000.638604513886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46000.638604513886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46000.638604513886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46000.638604513886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46000.638604513886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46000.638604513886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46000.638604513886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46000.638604513886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46000.638604513886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46000.638604513886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46000.638604513886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46000.638604513886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46000.638604513886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46000.638604513886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46000.638604513886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46000.638604513886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46000.638604513886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46000.638604513886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46000.638604513886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46000.638604513886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46000.638604513886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46000.638604513886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46000.638604513886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46000.638604513886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46000.638604513886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46000.638604513886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46000.638604513886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46000.638604513886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46000.638604513886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46000.638604513886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46000.638604513886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46000.638604513886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46000.638604513886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46000.638604513886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46000.638604513886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46000.638604513886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46000.638604513886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46000.638604513886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46000.638604513886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46000.638604513886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46000.638604513886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46000.638604513886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46000.638604513886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46000.638604513886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46000.638604513886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46000.638604513886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46000.638604513886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46000.638604513886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46000.638604513886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46000.638604513886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46000.638604513886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46000.638604513886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46000.638604513886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46000.638604513886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46000.638604513886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46000.638604513886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46000.638604513886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46000.638604513886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46000.638604513886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46000.638604513886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46000.638604513886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46000.638604513886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46000.638604513886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46000.638604513886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46000.638604513886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46000.638604513886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46000.638604513886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46000.638604513886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46000.638604513886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46000.638604513886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46000.638604513886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46000.638604513886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46000.638604513886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46000.638604513886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46000.638604513886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46000.638604513886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46000.638604513886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46000.638604513886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46000.638604513886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46000.638604513886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46000.638604513886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46000.638604513886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46000.638604513886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46000.638604513886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46000.638604513886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46000.638604513886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46000.638604513886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46000.638604513886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46000.638604513886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46000.638604513886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46000.638604513886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46000.638604513886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46000.638604513886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46000.638604513886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46000.638604513886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46000.638604513886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46000.638604513886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46000.638604513886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46000.638604513886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46000.638604513886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46000.638604513886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46000.638604513886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46000.638604513886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46000.638604513886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46000.638604513886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46000.638604513886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46000.638604513886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46000.638604513886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46000.638604513886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46000.638604513886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46000.638604513886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46000.638604513886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46000.638604513886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46000.638604513886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46000.638604513886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46000.638604513886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46000.638604513886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46000.638604513886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46000.638604513886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46000.638604513886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46000.638604513886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46000.638604513886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46000.638604513886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46000.638604513886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46000.638604513886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46000.638604513886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46000.638604513886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46000.638604513886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46000.638604513886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46000.638604513886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46000.638604513886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46000.638604513886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46000.638604513886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46000.638604513886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46000.638604513886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46000.638604513886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46000.638604513886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46000.638604513886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46000.638604513886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46000.638604513886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46000.638604513886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46000.638604513886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46000.638604513886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46000.638604513886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46000.638604513886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46000.638604513886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46000.638604513886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46000.638604513886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46000.638604513886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46000.638604513886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46000.638604513886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46000.638604513886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46000.638604513886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46000.638604513886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46000.638604513886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46000.638604513886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46000.638604513886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46000.638604513886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46000.638604513886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46000.638604513886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46000.638604513886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46000.638604513886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46000.638604513886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46000.638604513886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46000.638604513886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46000.638604513886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46000.638604513886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46000.638604513886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46000.638604513886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46000.638604513886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46000.638604513886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46000.638604513886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46000.638604513886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46000.638604513886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46000.638604513886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46000.638604513886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46000.638604513886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46000.638604513886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